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2390" activeTab="0"/>
  </bookViews>
  <sheets>
    <sheet name="Урал-Металл" sheetId="1" r:id="rId1"/>
  </sheets>
  <definedNames>
    <definedName name="_xlnm.Print_Titles" localSheetId="0">'Урал-Металл'!$1:$4</definedName>
    <definedName name="_xlnm.Print_Area" localSheetId="0">'Урал-Металл'!$A:$E</definedName>
  </definedNames>
  <calcPr fullCalcOnLoad="1" refMode="R1C1"/>
</workbook>
</file>

<file path=xl/sharedStrings.xml><?xml version="1.0" encoding="utf-8"?>
<sst xmlns="http://schemas.openxmlformats.org/spreadsheetml/2006/main" count="1949" uniqueCount="1012">
  <si>
    <t xml:space="preserve">www.ural-metall.com </t>
  </si>
  <si>
    <t>8 (343) 278-10-24, 278-10-25, 278-85-85</t>
  </si>
  <si>
    <t>Наименование</t>
  </si>
  <si>
    <t>Кол-во</t>
  </si>
  <si>
    <t>Ед.изм</t>
  </si>
  <si>
    <t>Цена, руб.</t>
  </si>
  <si>
    <t>Примечание</t>
  </si>
  <si>
    <t>Дата</t>
  </si>
  <si>
    <t>номенклатурный номер</t>
  </si>
  <si>
    <t>Тугоплавкие и чистые металлы</t>
  </si>
  <si>
    <t>Тантал</t>
  </si>
  <si>
    <t>Лента, тантал ТВЧ, 0,05 х 63 мм  Фольга(рулон)</t>
  </si>
  <si>
    <t>кг</t>
  </si>
  <si>
    <t xml:space="preserve">договорная </t>
  </si>
  <si>
    <t>10,03,12</t>
  </si>
  <si>
    <t>17935468</t>
  </si>
  <si>
    <t>Лента, тантал ТВЧ, 0,05 х120 мм Фольга(рулон)</t>
  </si>
  <si>
    <t>17935469</t>
  </si>
  <si>
    <t>Лента, тантал ТВЧ, 0,05 х150 мм Фольга(рулон)</t>
  </si>
  <si>
    <t>17935470</t>
  </si>
  <si>
    <t>Лента, тантал ТВЧ, 0,1 х100 мм</t>
  </si>
  <si>
    <t>6,02,13</t>
  </si>
  <si>
    <t>878991228</t>
  </si>
  <si>
    <t>рулон</t>
  </si>
  <si>
    <t>приплюснутый рулон</t>
  </si>
  <si>
    <t>Лента, тантал ТВЧ  0,1х120х1000 мм</t>
  </si>
  <si>
    <t>зеркальный лист</t>
  </si>
  <si>
    <t>п1003</t>
  </si>
  <si>
    <t>Лента, тантал ТВЧ, 0,15х80х290-445 мм</t>
  </si>
  <si>
    <t>длина 290, 305,310,335,340,365,370,390,420,440,445 мм</t>
  </si>
  <si>
    <t>Лента, тантал ТВЧ, 0,15х90х320-360 мм</t>
  </si>
  <si>
    <t>длина 320-360 мм</t>
  </si>
  <si>
    <t>Лента, тантал ТВЧ, 0,15*100 мм</t>
  </si>
  <si>
    <t>м1010</t>
  </si>
  <si>
    <t>21,11,12</t>
  </si>
  <si>
    <t>000091</t>
  </si>
  <si>
    <t>Лента, тантал ТВЧ, 0,15*110*300 мм</t>
  </si>
  <si>
    <t>лист 1шт</t>
  </si>
  <si>
    <t>Лента, тантал ТВЧ, 0,15*120*220-600 мм</t>
  </si>
  <si>
    <t>длина 220,280,300,310,320,355,360,380,400,410,430,530,570,600 мм</t>
  </si>
  <si>
    <t>Лента, тантал ТВЧ, 0,15*150 мм</t>
  </si>
  <si>
    <t>000051</t>
  </si>
  <si>
    <t>Лента, тантал ТВЧ, 0,2*100*550 мм</t>
  </si>
  <si>
    <t xml:space="preserve">550 мм </t>
  </si>
  <si>
    <t>Лента, тантал ТВЧ, 0,2*110*360-380 мм</t>
  </si>
  <si>
    <t>длина 360-380 мм</t>
  </si>
  <si>
    <t>Лента, тантал ТВЧ, 0,2х110 мм  ТУ 95-311-82</t>
  </si>
  <si>
    <t>16,01,13</t>
  </si>
  <si>
    <t>000212</t>
  </si>
  <si>
    <t>Лента, тантал ТВЧ, 0,2х120 мм</t>
  </si>
  <si>
    <t>Лента, тантал ТВЧ, 0,2х140 мм  ТУ 95-311-82</t>
  </si>
  <si>
    <t>Лист, тантал ТВЧ, 0,3*100*330-745 мм</t>
  </si>
  <si>
    <t>длина 330-745</t>
  </si>
  <si>
    <t>Лист, тантал ТВЧ, 0,3*100*400 мм</t>
  </si>
  <si>
    <t>м1016</t>
  </si>
  <si>
    <t>Лист, тантал ТВЧ, 0,3*100*500 мм</t>
  </si>
  <si>
    <t>1 пачка</t>
  </si>
  <si>
    <t>26,03,13</t>
  </si>
  <si>
    <t>7900041</t>
  </si>
  <si>
    <t>Лист, тантал ТВЧ, 0,3*110*700 мм</t>
  </si>
  <si>
    <t>21,03,13</t>
  </si>
  <si>
    <t>Лист, тантал ТВЧ, 0,4*120*370-490 мм</t>
  </si>
  <si>
    <t xml:space="preserve"> длина 370мм380мм490мм</t>
  </si>
  <si>
    <t>Лист, тантал ТВЧ, 0,4*120*850 мм</t>
  </si>
  <si>
    <t>20,11,12</t>
  </si>
  <si>
    <t>097091</t>
  </si>
  <si>
    <t>Лист, тантал ТВЧ, 0,5х150х500 мм</t>
  </si>
  <si>
    <t>м</t>
  </si>
  <si>
    <t>1шт</t>
  </si>
  <si>
    <t>Лист, тантал ТВЧ, 1,0 х 120 х 480-860 мм</t>
  </si>
  <si>
    <t>1 катушка</t>
  </si>
  <si>
    <t>Круг, тантал ТВЧ, Ø20мм  L-200мм</t>
  </si>
  <si>
    <t>Молибден</t>
  </si>
  <si>
    <t>т1008</t>
  </si>
  <si>
    <t>26,06,13</t>
  </si>
  <si>
    <t>5989947</t>
  </si>
  <si>
    <t>бухты</t>
  </si>
  <si>
    <t>48100173</t>
  </si>
  <si>
    <t>т1010</t>
  </si>
  <si>
    <t>48125148</t>
  </si>
  <si>
    <t>Лист, молибден МЧ       3*400*450мм</t>
  </si>
  <si>
    <t>45794157</t>
  </si>
  <si>
    <t>Круг, молибден МЧ      Ø5мм           L-1450мм</t>
  </si>
  <si>
    <t xml:space="preserve"> длина 1450мм</t>
  </si>
  <si>
    <t>1,02,13</t>
  </si>
  <si>
    <t>37894149</t>
  </si>
  <si>
    <t xml:space="preserve">Круг, молибден МЧ      Ø7мм          </t>
  </si>
  <si>
    <t>п1002</t>
  </si>
  <si>
    <t xml:space="preserve">Круг, молибден МЧ      Ø11мм          </t>
  </si>
  <si>
    <t>т1031</t>
  </si>
  <si>
    <t>7,06,13</t>
  </si>
  <si>
    <t>Круг, молибден МЧ      Ø14мм         L-750мм</t>
  </si>
  <si>
    <t>длина 750мм 3шт</t>
  </si>
  <si>
    <t>5999967</t>
  </si>
  <si>
    <t>Круг, молибден МЧ      Ø14мм         L-555мм</t>
  </si>
  <si>
    <t>1шт -0,84кг длина 555мм</t>
  </si>
  <si>
    <t>т1026</t>
  </si>
  <si>
    <t>30,01,13</t>
  </si>
  <si>
    <t>45994187</t>
  </si>
  <si>
    <t>Круг, молибден МЧ      Ø14мм         L-1000мм</t>
  </si>
  <si>
    <t>5799986</t>
  </si>
  <si>
    <t xml:space="preserve">Круг, молибден МЧ      Ø15мм          </t>
  </si>
  <si>
    <t>т1018</t>
  </si>
  <si>
    <t>т1014</t>
  </si>
  <si>
    <t>04,04,13</t>
  </si>
  <si>
    <t>3710949</t>
  </si>
  <si>
    <t>Круг, молибден МЧ      Ø50мм        кованый</t>
  </si>
  <si>
    <t>2,07,13</t>
  </si>
  <si>
    <t>56151149</t>
  </si>
  <si>
    <t>27,08,13</t>
  </si>
  <si>
    <t>ТУ 48-19-102-82</t>
  </si>
  <si>
    <t>Вольфрам</t>
  </si>
  <si>
    <t xml:space="preserve">Полоса      ВА, 0,3х100х200мм </t>
  </si>
  <si>
    <t>кт1030</t>
  </si>
  <si>
    <t>95003</t>
  </si>
  <si>
    <t>Проволока ВА, Ф 0,20мм</t>
  </si>
  <si>
    <t>вес с катушками 6,5кг</t>
  </si>
  <si>
    <t>25,12,12</t>
  </si>
  <si>
    <t>750042</t>
  </si>
  <si>
    <t>Проволока ВА, Ф 0,40мм    (бухты)</t>
  </si>
  <si>
    <t>в бухтах</t>
  </si>
  <si>
    <t>Проволока ВА, Ф 0,40мм    (катушки)</t>
  </si>
  <si>
    <t>на катушках- 6 штук</t>
  </si>
  <si>
    <t>м1033</t>
  </si>
  <si>
    <t>12,11,09</t>
  </si>
  <si>
    <t>Проволока ВА, Ф 0,45мм</t>
  </si>
  <si>
    <t>1,03,10</t>
  </si>
  <si>
    <t>29053б</t>
  </si>
  <si>
    <t xml:space="preserve">Проволока ВА, Ф 0,70мм   </t>
  </si>
  <si>
    <t>т1013</t>
  </si>
  <si>
    <t>30,08,13</t>
  </si>
  <si>
    <t>58899168</t>
  </si>
  <si>
    <t xml:space="preserve">Пруток СВИ-1, Ф2мм </t>
  </si>
  <si>
    <t>Пруток СВИ-1, Ф3мм</t>
  </si>
  <si>
    <t>Пруток СВИ-1, Ф4мм</t>
  </si>
  <si>
    <t>17,10,12</t>
  </si>
  <si>
    <t>1 катушка 0,25мм ВР20 (без ВР5)</t>
  </si>
  <si>
    <t>000053</t>
  </si>
  <si>
    <t>26,07,13</t>
  </si>
  <si>
    <t xml:space="preserve">Проволока ф 0,5мм    ВР20 для термопар (Re 20%)  </t>
  </si>
  <si>
    <t>004891</t>
  </si>
  <si>
    <t>29,07,13</t>
  </si>
  <si>
    <t>596238</t>
  </si>
  <si>
    <t xml:space="preserve">Проволока ф 0,85мм  ВР20 для термопар (Re 20%)  </t>
  </si>
  <si>
    <t>8,02,13</t>
  </si>
  <si>
    <t>54899236</t>
  </si>
  <si>
    <t>4500$</t>
  </si>
  <si>
    <t>за физ вес</t>
  </si>
  <si>
    <t>п 1010</t>
  </si>
  <si>
    <t>Рений переннат АР-1</t>
  </si>
  <si>
    <t>4000$</t>
  </si>
  <si>
    <t>за содержание</t>
  </si>
  <si>
    <t>Ниобий</t>
  </si>
  <si>
    <t>19,10,12</t>
  </si>
  <si>
    <t xml:space="preserve"> длина 500-600 мм</t>
  </si>
  <si>
    <t xml:space="preserve"> длина 285мм</t>
  </si>
  <si>
    <t>15,07,13</t>
  </si>
  <si>
    <t>54999167</t>
  </si>
  <si>
    <t>Ванадий</t>
  </si>
  <si>
    <t>14,08,13</t>
  </si>
  <si>
    <t xml:space="preserve"> длина 235 мм</t>
  </si>
  <si>
    <t>45994139</t>
  </si>
  <si>
    <t>Иттрий</t>
  </si>
  <si>
    <t>Иттрий ИТМ-5 (чушки)</t>
  </si>
  <si>
    <t>чушки по 3кг</t>
  </si>
  <si>
    <t>23,09,13</t>
  </si>
  <si>
    <t>89874369</t>
  </si>
  <si>
    <t>Хром</t>
  </si>
  <si>
    <t>Круг 35мм хром ВХ1И</t>
  </si>
  <si>
    <t>4,06,13</t>
  </si>
  <si>
    <t>5900426</t>
  </si>
  <si>
    <t>Хром электролитический ЭРХ1</t>
  </si>
  <si>
    <t>чешуйчатый</t>
  </si>
  <si>
    <t>Никель анодный НПА1            10*200*1000мм</t>
  </si>
  <si>
    <t>Прецизионные сплавы и нихром</t>
  </si>
  <si>
    <t>Проволока 0,1мм  Х20Н80</t>
  </si>
  <si>
    <t>1 бухта</t>
  </si>
  <si>
    <t>Проволока 2,1мм  36НХТЮ5М</t>
  </si>
  <si>
    <t>21,3+15,2кг</t>
  </si>
  <si>
    <t>Проволока 2,2мм  36НХТЮ5М</t>
  </si>
  <si>
    <t>Проволока 4,0мм  Х20Н80</t>
  </si>
  <si>
    <t>1бухта</t>
  </si>
  <si>
    <t>м1002</t>
  </si>
  <si>
    <t>2,08,13</t>
  </si>
  <si>
    <t>45051169</t>
  </si>
  <si>
    <t>Круг 8,8 мм, ст. 29НК</t>
  </si>
  <si>
    <t>Круг 19мм, ст. 36Н</t>
  </si>
  <si>
    <t>м1026</t>
  </si>
  <si>
    <t>4955137</t>
  </si>
  <si>
    <t>Круг 25мм, ст. 50Н</t>
  </si>
  <si>
    <t>Круг 40мм, ст. 32НК (ЭИ475)</t>
  </si>
  <si>
    <t>помечен как 29нк</t>
  </si>
  <si>
    <t>Круг 90мм, ст. 32НК (ЭИ475)</t>
  </si>
  <si>
    <t>Лента 0,05х70 мм,  ст. 79НМ</t>
  </si>
  <si>
    <t>Лента 0,05х100мм, ст. 29НК</t>
  </si>
  <si>
    <t>Лента 0,15х250мм, ст. 79НМ</t>
  </si>
  <si>
    <t>Лента 0,2х65 мм,   ст. 29НК</t>
  </si>
  <si>
    <t>Лента 0,22х200мм, ст. 36НХТЮ</t>
  </si>
  <si>
    <t>8,2+15,2+10,6+6,6кг</t>
  </si>
  <si>
    <t>Лента 0,25х110мм, ст. 50НП</t>
  </si>
  <si>
    <t>Лента 0,25х250мм, ст. 79НМ</t>
  </si>
  <si>
    <t>1 рулон</t>
  </si>
  <si>
    <t>1499756</t>
  </si>
  <si>
    <t>Лента 0,35х200мм, ст. 36НХТЮ</t>
  </si>
  <si>
    <t>п1010</t>
  </si>
  <si>
    <t>28,02,13</t>
  </si>
  <si>
    <t>Лента 1,5х20мм,  Х20Н80</t>
  </si>
  <si>
    <t>т1036</t>
  </si>
  <si>
    <t>6714558</t>
  </si>
  <si>
    <t>Лента 1,5х30мм,  Х20Н80</t>
  </si>
  <si>
    <t>2599785</t>
  </si>
  <si>
    <t>Лента 1,7х250х500мм,  79НМ лист</t>
  </si>
  <si>
    <t>9516557</t>
  </si>
  <si>
    <t>договорная</t>
  </si>
  <si>
    <t>Лигатура АВТУ     Алюминий Ванадий Титан Углерод</t>
  </si>
  <si>
    <t>Лигатура АЦМК-2 Алюминий Цирконий Молибден Кремний</t>
  </si>
  <si>
    <t xml:space="preserve">Лигатура ВХМА-2  Ванадий Хром Молибден Алюминий  </t>
  </si>
  <si>
    <t xml:space="preserve">Лигатура К 5-1      Ванадий Молибден Алюминий  </t>
  </si>
  <si>
    <t>25ящиков по 30кг нетто</t>
  </si>
  <si>
    <t>п1030</t>
  </si>
  <si>
    <t>ящики по 450кг</t>
  </si>
  <si>
    <t>п1042</t>
  </si>
  <si>
    <t>56053134</t>
  </si>
  <si>
    <t>п1025</t>
  </si>
  <si>
    <t>Порошок Молибденовый Дисульфид  ДМИ7</t>
  </si>
  <si>
    <t>Порошок Молибденовый концентрат сульфидный КМФ6</t>
  </si>
  <si>
    <t>4500 $</t>
  </si>
  <si>
    <t>4000 $</t>
  </si>
  <si>
    <t>Порошок Ниобиевый НБ1</t>
  </si>
  <si>
    <t xml:space="preserve">Порошок Медный ПМС-1 </t>
  </si>
  <si>
    <t>Порошок Оловянный ПО-1</t>
  </si>
  <si>
    <t>к</t>
  </si>
  <si>
    <t>Порошок Вольфрамовый ПВТ</t>
  </si>
  <si>
    <t>Порошок Никелевый  наплавочный ПГ-19Н-01</t>
  </si>
  <si>
    <t>Торезский твердосплавный завод</t>
  </si>
  <si>
    <t>28,05,13</t>
  </si>
  <si>
    <t>Порошок Никелевый  наплавочный ПГ-12Н-01</t>
  </si>
  <si>
    <t>Порошок Никелевый  карбонильный ПНК УТ1</t>
  </si>
  <si>
    <t>Порошок Никелевый  карбонильный ПНК 1Л7</t>
  </si>
  <si>
    <t>Порошок Никелевый  электролитический ПНЭ-1</t>
  </si>
  <si>
    <t>Черный и легированный металлопрокат</t>
  </si>
  <si>
    <t>тн</t>
  </si>
  <si>
    <t>Круг ф 30 мм, ст. Р6М5</t>
  </si>
  <si>
    <t xml:space="preserve">Круг ф 36 мм, ст.03Н18К9М5ТЮ ЧС4-ВИ </t>
  </si>
  <si>
    <t>п1022</t>
  </si>
  <si>
    <t>Круг ф 55 мм, ст. 40ХН</t>
  </si>
  <si>
    <t>Полоса 10х150х2100 мм, ст. 20Х23Н13</t>
  </si>
  <si>
    <t>Полоса 25х65 мм, ст.8ХФ</t>
  </si>
  <si>
    <t>Труба 20х2 мм, ст.10</t>
  </si>
  <si>
    <t>прямошовная (Китай) Х6М</t>
  </si>
  <si>
    <t>Труба 34х3 мм, ст.10</t>
  </si>
  <si>
    <t>Труба 48х4 мм, ст.10</t>
  </si>
  <si>
    <t>Труба 60х4 мм, ст.10</t>
  </si>
  <si>
    <t>Труба 88х4 мм, ст.10</t>
  </si>
  <si>
    <t>Труба 114х3мм,     ст.10</t>
  </si>
  <si>
    <t>Труба 114х4мм, ст. 08Х18Н9 Aisi 304</t>
  </si>
  <si>
    <t>Сетка 0,63х0,63х0,32, ст. 12Х18Н10Т</t>
  </si>
  <si>
    <t>Цветные металлы</t>
  </si>
  <si>
    <t>Круг ф 0,55мм бронза БРБ2тв проволока</t>
  </si>
  <si>
    <t>01,03,10</t>
  </si>
  <si>
    <t>58004 б</t>
  </si>
  <si>
    <t>6,05,13</t>
  </si>
  <si>
    <t>6505359</t>
  </si>
  <si>
    <t>2500-2600 длина</t>
  </si>
  <si>
    <t>м1027</t>
  </si>
  <si>
    <t>09,01,13</t>
  </si>
  <si>
    <t>Круг ф 28 мм, бронза БРОФ</t>
  </si>
  <si>
    <t xml:space="preserve">Круг ф 50 мм, нейзильбер МНЦ 15-20 </t>
  </si>
  <si>
    <t xml:space="preserve">Круг ф 90 мм титан ВТ-14 </t>
  </si>
  <si>
    <t xml:space="preserve">лента  0,10х170мм  титан ВТ 1-00 </t>
  </si>
  <si>
    <t>4рулона ВСМПО</t>
  </si>
  <si>
    <t>84009</t>
  </si>
  <si>
    <t xml:space="preserve">лента  0,10х200мм  титан ВТ 1-00 </t>
  </si>
  <si>
    <t>15рулонов ВСМПО</t>
  </si>
  <si>
    <t>П1010</t>
  </si>
  <si>
    <t>38009</t>
  </si>
  <si>
    <t xml:space="preserve">лента  0,10х170мм  монель НМЖМц 28-2,5-1,5 </t>
  </si>
  <si>
    <t>16,08,13</t>
  </si>
  <si>
    <t>5954897</t>
  </si>
  <si>
    <t xml:space="preserve">лента  0,30х175мм  монель НМЖМц 28-2,5-1,5 </t>
  </si>
  <si>
    <t>лента  0,15х120мм  бронза БРБ2м</t>
  </si>
  <si>
    <t>1 маток</t>
  </si>
  <si>
    <t>24,01,13</t>
  </si>
  <si>
    <t>4700858</t>
  </si>
  <si>
    <t>лента  0,40х280мм  бронза БРБ2тв</t>
  </si>
  <si>
    <t>1,08,13</t>
  </si>
  <si>
    <t>4800769</t>
  </si>
  <si>
    <t>лента  0,50х250мм  бронза БРБ2тв</t>
  </si>
  <si>
    <t>Лист 1,5х600х1500 мм, Л 68 латунь</t>
  </si>
  <si>
    <t>п1007</t>
  </si>
  <si>
    <t xml:space="preserve">Лист 1,5х300х1500 мм, нейзильбер МНЦ15-20 </t>
  </si>
  <si>
    <t>1лист весит 6кг</t>
  </si>
  <si>
    <t>Лист 2,0х600х1500 мм, Л 68 латунь</t>
  </si>
  <si>
    <t xml:space="preserve">Лист 8,0х300х2000мм монель НМЖМц 28-2,5-1,5 </t>
  </si>
  <si>
    <t>Баббит Б16</t>
  </si>
  <si>
    <t>27,11,12</t>
  </si>
  <si>
    <t>0751</t>
  </si>
  <si>
    <t>Кадмий аноды 10х150х1000</t>
  </si>
  <si>
    <t>Кадмий аноды 10х300х500</t>
  </si>
  <si>
    <t>5460123</t>
  </si>
  <si>
    <t>Кадмий чушка КД0</t>
  </si>
  <si>
    <t>Висмут ВИ1</t>
  </si>
  <si>
    <t xml:space="preserve">Кремний металлический КР0 КР1 </t>
  </si>
  <si>
    <t>в наличии</t>
  </si>
  <si>
    <t>Марганец металлический МН965</t>
  </si>
  <si>
    <t>Марганец металлический МН965 брикет</t>
  </si>
  <si>
    <t>Силикокальций СК 15-20-30</t>
  </si>
  <si>
    <t>Силикомарганец МнС17</t>
  </si>
  <si>
    <t>Ферробор ФБ17</t>
  </si>
  <si>
    <t>Феррованадий ФВд50</t>
  </si>
  <si>
    <t>Феррованадий ФВд80</t>
  </si>
  <si>
    <t>Ферровольфрам ФВ70</t>
  </si>
  <si>
    <t>Ферромарганец ФМн70-78-88</t>
  </si>
  <si>
    <t>Ферромолибден ФМо60</t>
  </si>
  <si>
    <t>Феррониобий ФНб60</t>
  </si>
  <si>
    <t>Ферросилиций ФС45-65-75</t>
  </si>
  <si>
    <t>Ферросиликоцирконий ФСЦР48</t>
  </si>
  <si>
    <t>Ферротитан ФТи35 ФТи70</t>
  </si>
  <si>
    <t>Феррофосфор ФФ20</t>
  </si>
  <si>
    <t xml:space="preserve">Феррохром ФХ006 - 800 </t>
  </si>
  <si>
    <t>Ферроцерий МЦ50Ж3 мишметалл</t>
  </si>
  <si>
    <t>Хром металлический Х99</t>
  </si>
  <si>
    <t>Чугун литейный Л3,Л4,Л5</t>
  </si>
  <si>
    <t>Чугун передельно-литейный ПЛ-1 ПЛ-2</t>
  </si>
  <si>
    <t>Кокс литейный +40</t>
  </si>
  <si>
    <t>Графит</t>
  </si>
  <si>
    <t>Электроды графитированые ЭГ-2, ф 100</t>
  </si>
  <si>
    <t>Электроды графитированые ЭГ-2, ф 150</t>
  </si>
  <si>
    <t>Электроды графитированые ЭГ-2, ф 200</t>
  </si>
  <si>
    <t>Электроды графитированые ЭГ-2, ф 250</t>
  </si>
  <si>
    <t>Электроды графитированые ЭГ-2, ф 300</t>
  </si>
  <si>
    <t>Графитовый порошок ГЛ-1</t>
  </si>
  <si>
    <t>Графит измельченный (карбюризатор), фр. 5-15 мм</t>
  </si>
  <si>
    <t>Прочее</t>
  </si>
  <si>
    <t>Круг ф 50 мм, медный М2</t>
  </si>
  <si>
    <t>длина 3,0м и 4,85м</t>
  </si>
  <si>
    <t>28,01,13</t>
  </si>
  <si>
    <t>5908247</t>
  </si>
  <si>
    <t>т</t>
  </si>
  <si>
    <t>Круг ф 40 мм, медный М1</t>
  </si>
  <si>
    <t xml:space="preserve">длина 3,0м </t>
  </si>
  <si>
    <t>25,02,13</t>
  </si>
  <si>
    <t>Висмут ВИ00</t>
  </si>
  <si>
    <t>7899756</t>
  </si>
  <si>
    <t>Лист, молибден МЧ       0,3*100*360-500мм</t>
  </si>
  <si>
    <t>м1004</t>
  </si>
  <si>
    <t>45994157</t>
  </si>
  <si>
    <t xml:space="preserve">Лигатура АХМК-1  алюминий хром молибден кремний </t>
  </si>
  <si>
    <t xml:space="preserve">Лигатура Al-Str     Алюмо-стронциевая </t>
  </si>
  <si>
    <t xml:space="preserve">Лигатура ВнАл-1  Алюмо-ванадиевая </t>
  </si>
  <si>
    <t xml:space="preserve">Лигатура Л-2        Магний Цирконий </t>
  </si>
  <si>
    <t xml:space="preserve">Лигатура МБ-10   Медно-бериллиевая </t>
  </si>
  <si>
    <t>Лигатура НиНб-1  Никель-Ниобиевая  ТУ 14-5-67-88</t>
  </si>
  <si>
    <t xml:space="preserve">Лигатура НМЦ     Никель-Магний-Церий </t>
  </si>
  <si>
    <t xml:space="preserve">     Лигатуры     </t>
  </si>
  <si>
    <t>3,10,13</t>
  </si>
  <si>
    <t xml:space="preserve">Ванадий ВНМ-1 круг 45мм  </t>
  </si>
  <si>
    <t>Никель анодный НПА1            10*250*1000мм</t>
  </si>
  <si>
    <t>21,08,13</t>
  </si>
  <si>
    <t>4900632</t>
  </si>
  <si>
    <t>4900633</t>
  </si>
  <si>
    <t>м1048</t>
  </si>
  <si>
    <t>п23999267</t>
  </si>
  <si>
    <t xml:space="preserve">Проволока ф 0,25мм ВР20 для термопар (Re 20%)  </t>
  </si>
  <si>
    <t>1шт весит 5,5кг</t>
  </si>
  <si>
    <t>Круг, молибден М-МП  Ø50мм         Полема</t>
  </si>
  <si>
    <t>Лента 2,0х80мм,  Х20Н80</t>
  </si>
  <si>
    <t>5999647</t>
  </si>
  <si>
    <t>Лента 0,60х250мм, ст. 36НХТЮ5М</t>
  </si>
  <si>
    <t>5900678</t>
  </si>
  <si>
    <t>2шт</t>
  </si>
  <si>
    <t>Порошок Теллур Т1</t>
  </si>
  <si>
    <t>Порошок Рениевый 99,9%</t>
  </si>
  <si>
    <t>Рений чистый,порошок</t>
  </si>
  <si>
    <t>Порошок Никелевый  наплавочный НПЧ-3</t>
  </si>
  <si>
    <t>01,01,01</t>
  </si>
  <si>
    <t>ТУ-48-19-275-77</t>
  </si>
  <si>
    <t>Германий</t>
  </si>
  <si>
    <t>Германий монокристаллический (металл)</t>
  </si>
  <si>
    <t xml:space="preserve"> 1шт-длина 1000 мм</t>
  </si>
  <si>
    <t>Лист, тантал ТВЧ, 1,0 х 150 х 530 мм</t>
  </si>
  <si>
    <t>11,11,13</t>
  </si>
  <si>
    <t>465726183</t>
  </si>
  <si>
    <t xml:space="preserve">Проволока, молибден МЧ  Ø0,4мм   </t>
  </si>
  <si>
    <t xml:space="preserve">Проволока, молибден МЧ  Ø0,8мм   </t>
  </si>
  <si>
    <t xml:space="preserve">Проволока, молибден МЧ  Ø1,0мм   </t>
  </si>
  <si>
    <t xml:space="preserve">Проволока, молибден МЧ  Ø1,2мм   </t>
  </si>
  <si>
    <t xml:space="preserve">Проволока, молибден МЧ  Ø1,5мм   </t>
  </si>
  <si>
    <t xml:space="preserve">Проволока, молибден МЧ  Ø2,0мм   </t>
  </si>
  <si>
    <t>мешки по 20кг</t>
  </si>
  <si>
    <t>Цветные металлы.Прокат</t>
  </si>
  <si>
    <t>м1000</t>
  </si>
  <si>
    <t>Круг ф 3,5мм (проволока) ст. 70</t>
  </si>
  <si>
    <t xml:space="preserve">Полоса      ВА, 0,5х145х180мм </t>
  </si>
  <si>
    <t>18,11,13</t>
  </si>
  <si>
    <t>59100247</t>
  </si>
  <si>
    <t>Лента, тантал ТВЧ, 0,1 х50 мм</t>
  </si>
  <si>
    <t>490662187</t>
  </si>
  <si>
    <t>Лента, тантал ТВЧ, 0,2*100 мм</t>
  </si>
  <si>
    <t>рулоны 4шт: 0,56кг 1,54кг 0,76кг 2,0кг</t>
  </si>
  <si>
    <t>Лента, тантал ТВЧ, 0,2*100*300-775 мм</t>
  </si>
  <si>
    <t>Лист, тантал ТВЧ, 0,4*120*315-480 мм</t>
  </si>
  <si>
    <t>длина 315мм380мм435мм445мм480мм</t>
  </si>
  <si>
    <t>Лист, тантал ТВЧ, 0,5х70х500 мм</t>
  </si>
  <si>
    <t>вес 1листа 0,3кг (бирка)</t>
  </si>
  <si>
    <t>три рулона: 66,8кг +75,85кг+55,6кг</t>
  </si>
  <si>
    <t>5,12,13</t>
  </si>
  <si>
    <t>п8910637</t>
  </si>
  <si>
    <t>Лента 0,30х120мм, никелевая НП1</t>
  </si>
  <si>
    <t xml:space="preserve"> </t>
  </si>
  <si>
    <t>Лента 1,0х250мм, ст. 45Н</t>
  </si>
  <si>
    <t>один рулон 70,6кг</t>
  </si>
  <si>
    <t>п8910437</t>
  </si>
  <si>
    <t>75084247</t>
  </si>
  <si>
    <t>72008158</t>
  </si>
  <si>
    <t xml:space="preserve">лента  0,10х175мм  монель НМЖМц 28-2,5-1,5 </t>
  </si>
  <si>
    <t>9,12,13</t>
  </si>
  <si>
    <t>175мм-3,6кг; 190мм-3,95кг; 195мм-4,1кг;</t>
  </si>
  <si>
    <t>300-800мм</t>
  </si>
  <si>
    <t>мотки по 0,3-0,5кг</t>
  </si>
  <si>
    <t>Штабик вольфрамовый ВШ 11*11мм</t>
  </si>
  <si>
    <t>Победит</t>
  </si>
  <si>
    <t>17,12,13</t>
  </si>
  <si>
    <t>Лист, тантал ТВЧ, 0,3*80*210-280 мм</t>
  </si>
  <si>
    <t>4листа длина 210-280мм</t>
  </si>
  <si>
    <t>6,12,13</t>
  </si>
  <si>
    <t>59899926</t>
  </si>
  <si>
    <t>59700138</t>
  </si>
  <si>
    <t xml:space="preserve">Круг, молибден МЧ      Ø120мм      кованый  </t>
  </si>
  <si>
    <t>25,12,13</t>
  </si>
  <si>
    <t>458994123</t>
  </si>
  <si>
    <t xml:space="preserve">Круг, тантал ТВЧ, Ø10мм  </t>
  </si>
  <si>
    <t>(3 листа-1,092кг) + 1,305кг пачка в бумаге</t>
  </si>
  <si>
    <t>Лента 0,50х50мм,   ст. 36НХТЮ</t>
  </si>
  <si>
    <t>Лента 0,30х250мм, ст. 36НХТЮ8М</t>
  </si>
  <si>
    <t>27,6кг  25,1кг</t>
  </si>
  <si>
    <t>5900778</t>
  </si>
  <si>
    <t>21,6кг и 4,4кг</t>
  </si>
  <si>
    <t>Круг ф 50 мм, ст. 5ХНМ</t>
  </si>
  <si>
    <t xml:space="preserve">3,5м </t>
  </si>
  <si>
    <t>Круг ф 50 мм, ст. 40Х</t>
  </si>
  <si>
    <t xml:space="preserve">Проволока, молибден МЧ  Ø0,1мм   </t>
  </si>
  <si>
    <t>ТУ 11-84 ост.11.021.004-76 кат 500-1500м</t>
  </si>
  <si>
    <t>59999537</t>
  </si>
  <si>
    <t xml:space="preserve">Проволока, молибден МЧ  Ø0,2мм   </t>
  </si>
  <si>
    <t xml:space="preserve">Проволока, молибден МЧ  Ø0,06мм   </t>
  </si>
  <si>
    <t>Яе0 021,123 ОСТ 11,021,004-76</t>
  </si>
  <si>
    <t xml:space="preserve">Проволока, молибден МЧ  Ø0,04мм   </t>
  </si>
  <si>
    <t>14,11,13</t>
  </si>
  <si>
    <t>5902149</t>
  </si>
  <si>
    <t xml:space="preserve">Проволока ВА, Ф 1,50мм   </t>
  </si>
  <si>
    <t>Лента, тантал ТВЧ  0,1х120х765 мм</t>
  </si>
  <si>
    <t>10,12,13</t>
  </si>
  <si>
    <t>599994137</t>
  </si>
  <si>
    <t>Лента, тантал ТВЧ, 0,1 х120 мм  /рулон/</t>
  </si>
  <si>
    <t>длина 300-400мм</t>
  </si>
  <si>
    <t xml:space="preserve">Круг, тантал ТАВ10, Ø9,5мм  </t>
  </si>
  <si>
    <t>длина 290мм</t>
  </si>
  <si>
    <t>479991148</t>
  </si>
  <si>
    <t>Лист, тантал ТВЧ, 0,5х100х345 мм</t>
  </si>
  <si>
    <t>22,01,14</t>
  </si>
  <si>
    <t>670053149</t>
  </si>
  <si>
    <t>Лист, тантал ТВЧ, 0,5х100х455 мм</t>
  </si>
  <si>
    <t>Лист, тантал ТВЧ, 0,5х100х540 мм</t>
  </si>
  <si>
    <t>Лист, тантал ТВЧ, 0,5х100х595 мм</t>
  </si>
  <si>
    <t>Лист, тантал ТВЧ, 0,8 х 120 х 435 мм</t>
  </si>
  <si>
    <t>Лигатура ВнАл-Ж Алюмо-ванадиевая с железом</t>
  </si>
  <si>
    <t>диаметр 20-25мм</t>
  </si>
  <si>
    <t>1шт 0,97кг</t>
  </si>
  <si>
    <t>белая кат-85бр (черная кат-80бр=46нетто=12метров) желтая кат 105гр</t>
  </si>
  <si>
    <t>8699164</t>
  </si>
  <si>
    <t>18,02,14-3,7</t>
  </si>
  <si>
    <t xml:space="preserve">Проволока, молибден МЧ  Ø0,3мм   </t>
  </si>
  <si>
    <t>3,02,14</t>
  </si>
  <si>
    <t>п69005327</t>
  </si>
  <si>
    <t>5,02,14</t>
  </si>
  <si>
    <t>Лента 0,30х47мм, никелевая НП1</t>
  </si>
  <si>
    <t>длина 700мм</t>
  </si>
  <si>
    <t>6799329</t>
  </si>
  <si>
    <t>27,06,13-29,01,14</t>
  </si>
  <si>
    <t>Кадмий аноды 8х300х500</t>
  </si>
  <si>
    <t>29,01,14</t>
  </si>
  <si>
    <t>2 рулона 36,3+25,4</t>
  </si>
  <si>
    <t xml:space="preserve">лента  0,20х175мм  монель НМЖМц 28-2,5-1,5 </t>
  </si>
  <si>
    <t>16,08,13-29,01,14</t>
  </si>
  <si>
    <t>бухты 100-300грамм</t>
  </si>
  <si>
    <t>Круг, тантал ТВЧ, Ø30мм  L-300мм</t>
  </si>
  <si>
    <t>25,02,14</t>
  </si>
  <si>
    <t>68999974</t>
  </si>
  <si>
    <t xml:space="preserve">Круг, тантал ТВЧ, Ø14мм  </t>
  </si>
  <si>
    <t>диаметр 14,4мм, длина 365мм</t>
  </si>
  <si>
    <t>рулон бирка</t>
  </si>
  <si>
    <t>27,02,14</t>
  </si>
  <si>
    <t>Круг, молибден МЧ      Ø48мм        обточенный</t>
  </si>
  <si>
    <t>не на катушках 36,18,35,54,26,29грамм</t>
  </si>
  <si>
    <t>Круг, молибден МЧ      Ø49мм          обточеный</t>
  </si>
  <si>
    <t>Круг, тантал ТВЧ, Ø5мм    /проволока/</t>
  </si>
  <si>
    <t>Круг, тантал ТВЧ, Ø0,3мм    /проволока/</t>
  </si>
  <si>
    <t>8689132</t>
  </si>
  <si>
    <t>9500364</t>
  </si>
  <si>
    <t>22,08,13-17,02,14</t>
  </si>
  <si>
    <t>30,8кг +1,7кг</t>
  </si>
  <si>
    <t xml:space="preserve">Полоса      МР-47  0,15*40*200мм </t>
  </si>
  <si>
    <t>п1051</t>
  </si>
  <si>
    <t>468758967</t>
  </si>
  <si>
    <t>Молибден-Рений МР47</t>
  </si>
  <si>
    <t>Отходы ТВЧ (обрезь,гнутые) лом</t>
  </si>
  <si>
    <t xml:space="preserve">       Молибден-Вольфрам МВ50</t>
  </si>
  <si>
    <t>28,02,14</t>
  </si>
  <si>
    <t>59050148</t>
  </si>
  <si>
    <t xml:space="preserve">1шт </t>
  </si>
  <si>
    <t>Лист, молибден МЧ       8*175*315мм</t>
  </si>
  <si>
    <t>6,03,14</t>
  </si>
  <si>
    <t>комплект №39,2,85 - паспорт, пластик катушки</t>
  </si>
  <si>
    <t>комплект №102,12,72-паспорт, деревяные катушки</t>
  </si>
  <si>
    <t>Круг, молибден МЧ      Ø48мм        кованый</t>
  </si>
  <si>
    <t>7,55кг -408мм 7,4кг-400мм</t>
  </si>
  <si>
    <t>Ферросплавы и Чугун</t>
  </si>
  <si>
    <t xml:space="preserve">Полоса      МР-47  0,20*80*300мм </t>
  </si>
  <si>
    <t xml:space="preserve">Полоса      МР-47  0,10*58*248мм </t>
  </si>
  <si>
    <t>п1052</t>
  </si>
  <si>
    <t>672105137</t>
  </si>
  <si>
    <t>Штабик МВ-50</t>
  </si>
  <si>
    <t>5999867</t>
  </si>
  <si>
    <t xml:space="preserve">Вольфрам-Рений ВР5/20 </t>
  </si>
  <si>
    <t>13,03,14</t>
  </si>
  <si>
    <t xml:space="preserve">Проволока ф 0,35мм ВР20 для термопар (Re 20%)  </t>
  </si>
  <si>
    <t>бухты по 300-400гр</t>
  </si>
  <si>
    <t>Проволока ф 0,35мм ВР5/20 /термопара/ град. А2</t>
  </si>
  <si>
    <t>Проволока ф 0,35мм ВР5/20 /термопара/ град. А1</t>
  </si>
  <si>
    <t>Проволока ф 0,35мм ВР5/20 /термопара/ град. А3</t>
  </si>
  <si>
    <t>комплект №317,2,82 пластик катушки</t>
  </si>
  <si>
    <t xml:space="preserve">Проволока ф 0,5мм ВР5/20 /термопара/ </t>
  </si>
  <si>
    <t>Круг, молибден МЧ      Ø50мм        обточенный</t>
  </si>
  <si>
    <t>1шт весит 670гр</t>
  </si>
  <si>
    <t>10,03,14</t>
  </si>
  <si>
    <t>комплект №170,1,73 - паспорт, пластик катушки,желтые-три,+градуировочная таблица</t>
  </si>
  <si>
    <t>длина 1000мм-0,8кг и 21кг-п1010</t>
  </si>
  <si>
    <t>20,02,14</t>
  </si>
  <si>
    <t>Круг ниобий НБ-1П, ф8мм    отожжен ТУ 48-4-241-73</t>
  </si>
  <si>
    <t xml:space="preserve">Круг ниобий НБ-1    ф6мм    ТУ 48-4-241-73 </t>
  </si>
  <si>
    <t>Круг ниобий НБЦ,   ф70     длина 285мм</t>
  </si>
  <si>
    <t>Штабик ниобиевый НБШ-00, 20х20мм</t>
  </si>
  <si>
    <t xml:space="preserve">Круг ф 18 мм,  бронза БРБ2 </t>
  </si>
  <si>
    <t>24,03,14</t>
  </si>
  <si>
    <t>4983827</t>
  </si>
  <si>
    <t xml:space="preserve">Круг ф 28 мм,  бронза БРБ2 </t>
  </si>
  <si>
    <t xml:space="preserve">Круг ф 30 мм,  бронза БРБ2 </t>
  </si>
  <si>
    <t>длина 1095мм,1380мм</t>
  </si>
  <si>
    <t>4976321</t>
  </si>
  <si>
    <t>5908244</t>
  </si>
  <si>
    <t xml:space="preserve">Проволока ф 0,1мм   ВР20 для термопар (Re 20%)  </t>
  </si>
  <si>
    <t>1,04,14</t>
  </si>
  <si>
    <t>общ вес 167грамм</t>
  </si>
  <si>
    <t>Круг 90мм, ст. 36Н</t>
  </si>
  <si>
    <t>Порошок Рений перренат АР-1</t>
  </si>
  <si>
    <t>лента  0,30х300мм  бронза БРКМЦ3-1</t>
  </si>
  <si>
    <t>26,02,14</t>
  </si>
  <si>
    <t>5908467</t>
  </si>
  <si>
    <t xml:space="preserve">три катушки 40м 400м 686м </t>
  </si>
  <si>
    <t>1шт длина 700мм</t>
  </si>
  <si>
    <t>11,04,14</t>
  </si>
  <si>
    <t>69050347</t>
  </si>
  <si>
    <t>Проволока ф 0,1мм ВР5/20 /термопара/ град. А2</t>
  </si>
  <si>
    <t>комплект №71-656 желт катушки</t>
  </si>
  <si>
    <t>18,04,14</t>
  </si>
  <si>
    <t>Круг, тантал ТВЧ, Ø0,1мм    /проволока/</t>
  </si>
  <si>
    <t>15,04,14</t>
  </si>
  <si>
    <t>59027964</t>
  </si>
  <si>
    <t xml:space="preserve">Круг ниобий НБ-1    ф108мм    </t>
  </si>
  <si>
    <t>Круг 30мм, ст. 29НК</t>
  </si>
  <si>
    <t>3,4м</t>
  </si>
  <si>
    <t>22,04,14</t>
  </si>
  <si>
    <t>6999687</t>
  </si>
  <si>
    <t>бухты по 1,4-1,2кг</t>
  </si>
  <si>
    <t>черн катушки</t>
  </si>
  <si>
    <t>21,04,14</t>
  </si>
  <si>
    <t>8612137</t>
  </si>
  <si>
    <t>Лента 0,02х100 мм,  ст. 34НКМП</t>
  </si>
  <si>
    <t>6499567</t>
  </si>
  <si>
    <t>Лента 0,05х100 мм,  ст. 34НКМП</t>
  </si>
  <si>
    <t xml:space="preserve">еще рулоны 52,8кг 50,8кг </t>
  </si>
  <si>
    <t>69,2кг 67,3кг 60,0кг 31,5кг 12кг бирка</t>
  </si>
  <si>
    <t>6499867</t>
  </si>
  <si>
    <t xml:space="preserve">Вольфрам-Рений ВР27-ВП </t>
  </si>
  <si>
    <t>Пруток ВЛ, Ф2,5</t>
  </si>
  <si>
    <t>1000мм</t>
  </si>
  <si>
    <t>Пруток ВЛ, Ф10мм</t>
  </si>
  <si>
    <t>длина 600мм (в нем 3,05кг длина 100-190мм)</t>
  </si>
  <si>
    <t>Пруток ВЛ, Ф2мм</t>
  </si>
  <si>
    <t>Пруток ВЛ, Ф3мм</t>
  </si>
  <si>
    <t>Пруток ВЛ, Ф4мм</t>
  </si>
  <si>
    <t>3,04,14</t>
  </si>
  <si>
    <t>Лист ВА  2*100*300мм</t>
  </si>
  <si>
    <t>22,10,13-12,02,14-3,04,14</t>
  </si>
  <si>
    <t xml:space="preserve">Круг ф 40 мм,  бронза БРБ2 </t>
  </si>
  <si>
    <t>длина 1815мм</t>
  </si>
  <si>
    <t>4905727</t>
  </si>
  <si>
    <t xml:space="preserve">Круг ф 45 мм,  бронза БРБ2 </t>
  </si>
  <si>
    <t xml:space="preserve">Круг ф 50 мм,  бронза БРБ2 </t>
  </si>
  <si>
    <t>длина 1645мм</t>
  </si>
  <si>
    <t>длина 985мм диаметр 44мм факт</t>
  </si>
  <si>
    <t xml:space="preserve">Круг, молибден МЧ      Ø6мм          </t>
  </si>
  <si>
    <t>27,03,14</t>
  </si>
  <si>
    <t>Никель аноды</t>
  </si>
  <si>
    <t>9899967</t>
  </si>
  <si>
    <t>Лента, тантал ТВЧ, 0,2*90*415-725 мм</t>
  </si>
  <si>
    <t>37003149</t>
  </si>
  <si>
    <t xml:space="preserve">Проволока, молибден МЧ  Ø0,25мм   </t>
  </si>
  <si>
    <t>10,02,14</t>
  </si>
  <si>
    <t>п59059157</t>
  </si>
  <si>
    <t>старый/темный/</t>
  </si>
  <si>
    <t xml:space="preserve"> длина 1200-1350мм</t>
  </si>
  <si>
    <t>Титан иодидный ТУ 48-4-286-82</t>
  </si>
  <si>
    <t>3400768</t>
  </si>
  <si>
    <t xml:space="preserve"> 1шт-длина 230 мм</t>
  </si>
  <si>
    <t>железные банки по 9кг</t>
  </si>
  <si>
    <t>22,05,14</t>
  </si>
  <si>
    <t>67005197</t>
  </si>
  <si>
    <t>Порошок Кобальтовый ПК-(IV)</t>
  </si>
  <si>
    <t>69063957</t>
  </si>
  <si>
    <t>23,05,14</t>
  </si>
  <si>
    <t>8689137</t>
  </si>
  <si>
    <t>27,05,14</t>
  </si>
  <si>
    <t>2999967</t>
  </si>
  <si>
    <t>27,08,13-27,05,14</t>
  </si>
  <si>
    <t>ср45792187</t>
  </si>
  <si>
    <t>6899937</t>
  </si>
  <si>
    <t xml:space="preserve">     Порошки.      </t>
  </si>
  <si>
    <t>Висмут ВИ2</t>
  </si>
  <si>
    <t>20,05,14</t>
  </si>
  <si>
    <t>3899467</t>
  </si>
  <si>
    <t>1чушка</t>
  </si>
  <si>
    <t>30,05,14</t>
  </si>
  <si>
    <t>м1013-1010</t>
  </si>
  <si>
    <t>5,10,12-16,06,14</t>
  </si>
  <si>
    <t>5905878</t>
  </si>
  <si>
    <t>Сурьма Су-0</t>
  </si>
  <si>
    <t>канада</t>
  </si>
  <si>
    <t>12,06,14</t>
  </si>
  <si>
    <t>46081162</t>
  </si>
  <si>
    <t>94260186</t>
  </si>
  <si>
    <t>16100172</t>
  </si>
  <si>
    <t>32000182</t>
  </si>
  <si>
    <t>Лист, молибден МЧ       5*150*280мм</t>
  </si>
  <si>
    <t>2шт 2,0+2,25кг</t>
  </si>
  <si>
    <t>17,06,14</t>
  </si>
  <si>
    <t>19101128</t>
  </si>
  <si>
    <t>26,06,13-17,06,14</t>
  </si>
  <si>
    <t>520мм и 745мм</t>
  </si>
  <si>
    <t>7,06,13-17,06,17</t>
  </si>
  <si>
    <t>Круг, молибден МЧ      Ø15мм         ков</t>
  </si>
  <si>
    <t>48 катушек по ~125гр- нетто 6,080кг Бирка</t>
  </si>
  <si>
    <t>катушка</t>
  </si>
  <si>
    <t>565кг</t>
  </si>
  <si>
    <t>776кг</t>
  </si>
  <si>
    <t>113кг</t>
  </si>
  <si>
    <t>125кг</t>
  </si>
  <si>
    <t>11шт в пачке(2шт сломаны)</t>
  </si>
  <si>
    <t>обточеный</t>
  </si>
  <si>
    <t>5,3кг</t>
  </si>
  <si>
    <t xml:space="preserve">Проволока ВА, Ф 1,00мм   </t>
  </si>
  <si>
    <t>длина 550-750мм</t>
  </si>
  <si>
    <t>59105164</t>
  </si>
  <si>
    <t xml:space="preserve">Проволока ВА, Ф 0,80мм   </t>
  </si>
  <si>
    <t>63899215</t>
  </si>
  <si>
    <t>не нашел Женька</t>
  </si>
  <si>
    <t>33кг бухта норм + 10кг распущеная</t>
  </si>
  <si>
    <t xml:space="preserve">Круг, молибден МЧ      Ø80мм        обточенный  </t>
  </si>
  <si>
    <t xml:space="preserve">Круг, молибден МЧ      Ø80мм        </t>
  </si>
  <si>
    <t>длина 265мм до резьбы -308мм с резьбой</t>
  </si>
  <si>
    <t>7,07,14</t>
  </si>
  <si>
    <t>3410528</t>
  </si>
  <si>
    <t>Круг, молибден МЧ      Ø14мм         L-320мм</t>
  </si>
  <si>
    <t>3шт</t>
  </si>
  <si>
    <t>13,05,14</t>
  </si>
  <si>
    <t xml:space="preserve">Круг, молибден МЧ      Ø17мм         </t>
  </si>
  <si>
    <t>Проволока 1,2мм  никелевая НП-2</t>
  </si>
  <si>
    <t>8,07,14</t>
  </si>
  <si>
    <t>-</t>
  </si>
  <si>
    <t>порошок Т1 21кг +11кг</t>
  </si>
  <si>
    <t>19,05,14-3,07,14</t>
  </si>
  <si>
    <t>3 канистры</t>
  </si>
  <si>
    <t>Кобальт К1У чушки</t>
  </si>
  <si>
    <t>16,03,12</t>
  </si>
  <si>
    <t>6405538</t>
  </si>
  <si>
    <t>6407439</t>
  </si>
  <si>
    <t>6407440</t>
  </si>
  <si>
    <t>длина-630мм   1,3кг 1шт</t>
  </si>
  <si>
    <t>Порошок Никелевый  электролитический ПНЭ-1м</t>
  </si>
  <si>
    <t>Порошок Никелевый  электролитический ПНЭ-1 канада</t>
  </si>
  <si>
    <t>400-900мм</t>
  </si>
  <si>
    <t>6999237</t>
  </si>
  <si>
    <t>Ниобий стружка</t>
  </si>
  <si>
    <t>22,05,12</t>
  </si>
  <si>
    <t>64995127</t>
  </si>
  <si>
    <t>сс</t>
  </si>
  <si>
    <t xml:space="preserve">Лигатура АБ-1      Алюмо-бериллиевая </t>
  </si>
  <si>
    <t>9705861</t>
  </si>
  <si>
    <t>не нашел Женя</t>
  </si>
  <si>
    <t xml:space="preserve">185мм-9,45 235мм-12,35 150мм-7,8кг </t>
  </si>
  <si>
    <t>Кадмий аноды 8х150х500</t>
  </si>
  <si>
    <t>Ni-95,4% Cr-1,9% Fe-0,8$ P-0,2% Cu-0,1%</t>
  </si>
  <si>
    <t>Круг ниобий НБ-1    ф20мм    ТУ 48-4-241-72</t>
  </si>
  <si>
    <t xml:space="preserve">Круг ниобий ВН-3    ф31мм    </t>
  </si>
  <si>
    <t xml:space="preserve">Mo-4,5% Zr-1,5% </t>
  </si>
  <si>
    <t>Лента 0,40х200 мм,  ст. 79НМ</t>
  </si>
  <si>
    <t>12,8+22,3+48,3кг</t>
  </si>
  <si>
    <t>Лента 0,20х250 мм,  ст. 79НМ</t>
  </si>
  <si>
    <t>69002137</t>
  </si>
  <si>
    <t>5610747</t>
  </si>
  <si>
    <t>Лента 0,05х100мм, ст. 79НМ</t>
  </si>
  <si>
    <t>42,6-1класс +34,7-2класс</t>
  </si>
  <si>
    <t>64102138</t>
  </si>
  <si>
    <t>Лента 0,03х100мм, ст. 29НК</t>
  </si>
  <si>
    <t>39899132</t>
  </si>
  <si>
    <t>21,07,14</t>
  </si>
  <si>
    <t>Лента, тантал ТВЧ, 0,1 х100 мм /лист/</t>
  </si>
  <si>
    <t>30,07,14</t>
  </si>
  <si>
    <t>598040132</t>
  </si>
  <si>
    <t xml:space="preserve">Проволока, молибден МЧ  Ø3,17мм   </t>
  </si>
  <si>
    <t>69894127</t>
  </si>
  <si>
    <t>23,07,14</t>
  </si>
  <si>
    <t>56894168</t>
  </si>
  <si>
    <t xml:space="preserve">Титан иодидный </t>
  </si>
  <si>
    <t>18,07,14</t>
  </si>
  <si>
    <t>8610137</t>
  </si>
  <si>
    <t>черн катушки Комплект 867/152</t>
  </si>
  <si>
    <t>черн катушки Комплект 134/819</t>
  </si>
  <si>
    <t>черн катушки Комплект 860/775</t>
  </si>
  <si>
    <t>(2шт*190мм*3,95кг; 145мм-2,95кг; 173мм-1шт;)</t>
  </si>
  <si>
    <t>Лист, молибден МЧ       0,2*200*420-620мм</t>
  </si>
  <si>
    <t>14,08,14</t>
  </si>
  <si>
    <t>26052248</t>
  </si>
  <si>
    <t xml:space="preserve">Круг, молибден МЧ      Ø45мм          </t>
  </si>
  <si>
    <t>69052237</t>
  </si>
  <si>
    <t>12,08,14-14,08,14</t>
  </si>
  <si>
    <t>49534157</t>
  </si>
  <si>
    <t>Лист, тантал ТВЧ, 0,35*110*325 мм</t>
  </si>
  <si>
    <t>8,10,14</t>
  </si>
  <si>
    <t>6499537</t>
  </si>
  <si>
    <t>Молибден (лом)</t>
  </si>
  <si>
    <t xml:space="preserve">Круг, молибден МЧ      Ø12мм          </t>
  </si>
  <si>
    <t>длина 500-600</t>
  </si>
  <si>
    <t>46105128</t>
  </si>
  <si>
    <t xml:space="preserve">Цирконий иодидный </t>
  </si>
  <si>
    <t>Цирконий иодидный (круг)</t>
  </si>
  <si>
    <t>диаметр 18мм</t>
  </si>
  <si>
    <t xml:space="preserve">Монель сетка </t>
  </si>
  <si>
    <t>1рулон саржевое плетение 1метр ширина</t>
  </si>
  <si>
    <t>4699528</t>
  </si>
  <si>
    <t>Проволока 0,5мм ВР27-ВП</t>
  </si>
  <si>
    <t>Проволока 0,8мм ВР27-ВП</t>
  </si>
  <si>
    <t>Проволока 1,0мм ВР27-ВП</t>
  </si>
  <si>
    <t>Пруток 3-20мм ВР27-ВП</t>
  </si>
  <si>
    <t>изготовление 20дней</t>
  </si>
  <si>
    <t>2,09,14-14,10,14</t>
  </si>
  <si>
    <t>Штабик вольфрамовый брикетированый</t>
  </si>
  <si>
    <t>13,10,14</t>
  </si>
  <si>
    <t>64052179</t>
  </si>
  <si>
    <t>49799369</t>
  </si>
  <si>
    <t>7,11,13-6,02,14-7,08,14-29сен14</t>
  </si>
  <si>
    <t>12500р/кг</t>
  </si>
  <si>
    <t>Вольфрам СВИ-1</t>
  </si>
  <si>
    <t>Вольфрам ВЛ</t>
  </si>
  <si>
    <t>Вольфрам ВА</t>
  </si>
  <si>
    <t>Вольфрам ВТ</t>
  </si>
  <si>
    <t>Пруток ВТ, Ф1,5мм</t>
  </si>
  <si>
    <t>длина 1000мм</t>
  </si>
  <si>
    <t>Пруток ВТ, Ф2мм</t>
  </si>
  <si>
    <t>Пруток ВТ, Ф3мм</t>
  </si>
  <si>
    <t>Вольфрам штабик</t>
  </si>
  <si>
    <t>Лента 0,35х250 мм,  ст. 79НМ</t>
  </si>
  <si>
    <t>5619947</t>
  </si>
  <si>
    <t>8,05,14-11,09,14</t>
  </si>
  <si>
    <t>Штабик молибденовый Брикет сечение 25х25мм /Чирчик/</t>
  </si>
  <si>
    <t>17,10,14-28,10,14-</t>
  </si>
  <si>
    <t>67890153</t>
  </si>
  <si>
    <t>Проволока 5,0мм  Х20Н80</t>
  </si>
  <si>
    <t>29383261med</t>
  </si>
  <si>
    <t>23,07,14-16,10,14</t>
  </si>
  <si>
    <t xml:space="preserve">Круг, молибден МЧ      Ø16мм        </t>
  </si>
  <si>
    <t>1,07,14-10,10,14</t>
  </si>
  <si>
    <t>49134167med</t>
  </si>
  <si>
    <t>Лента 1,5х10мм,  Х20Н80</t>
  </si>
  <si>
    <t>29,09,14</t>
  </si>
  <si>
    <t xml:space="preserve">Круг ф 8 мм,  бронза БРБ2 </t>
  </si>
  <si>
    <t>Круг ф 1 мм   монель МНЖКТ проволока</t>
  </si>
  <si>
    <t>4669827</t>
  </si>
  <si>
    <r>
      <rPr>
        <sz val="10"/>
        <color indexed="10"/>
        <rFont val="Arial"/>
        <family val="2"/>
      </rPr>
      <t xml:space="preserve"> 206мм-23,65кг</t>
    </r>
    <r>
      <rPr>
        <sz val="10"/>
        <rFont val="Arial"/>
        <family val="2"/>
      </rPr>
      <t xml:space="preserve"> 145мм-16,4кг 135мм-15,6кг</t>
    </r>
  </si>
  <si>
    <t>16,10,14</t>
  </si>
  <si>
    <t>Круг 60мм, ст. 29НК</t>
  </si>
  <si>
    <t>6499359</t>
  </si>
  <si>
    <t>64996127</t>
  </si>
  <si>
    <t>15,6кг</t>
  </si>
  <si>
    <t>Проволока ВА, Ф 0,10мм</t>
  </si>
  <si>
    <t xml:space="preserve">0,095мм-115г 0,115мм-150г 0,120мм-148г 0,125мм-25г 0,130мм-62г 0,140мм-145г 0,160мм-20г 0,165мм-70г 0,180мм-30г 0,200мм-164г 0,330мм-50г </t>
  </si>
  <si>
    <t>27,10,14</t>
  </si>
  <si>
    <t>34097</t>
  </si>
  <si>
    <t xml:space="preserve">Проволока, молибден МЧ  Ø0,18мм   </t>
  </si>
  <si>
    <t>68029</t>
  </si>
  <si>
    <t>20,57кг</t>
  </si>
  <si>
    <t>24,6кг</t>
  </si>
  <si>
    <t>20кг</t>
  </si>
  <si>
    <t>810009269</t>
  </si>
  <si>
    <t>лента  0,50х30мм  бронза БРБ2тв</t>
  </si>
  <si>
    <t>3.03.14.</t>
  </si>
  <si>
    <t>73051231п</t>
  </si>
  <si>
    <t>Лента, тантал ТВЧ  0,1х150х255-945мм</t>
  </si>
  <si>
    <t>листы</t>
  </si>
  <si>
    <t>18.03.14.</t>
  </si>
  <si>
    <t>61894837</t>
  </si>
  <si>
    <t>Лента, тантал ТВЧ  0,2х100х885мм</t>
  </si>
  <si>
    <t>Лента, тантал ТВЧ  0,2х150х345-760мм</t>
  </si>
  <si>
    <t>8шт</t>
  </si>
  <si>
    <t>Лента, тантал ТВЧ  0,2х150мм /рулон/</t>
  </si>
  <si>
    <t>три бухты</t>
  </si>
  <si>
    <t>21,11,13</t>
  </si>
  <si>
    <t>59287269</t>
  </si>
  <si>
    <t>Круг ниобий НБ-1    ф3мм    ТУ 48-4-241-73 /проволока/</t>
  </si>
  <si>
    <t xml:space="preserve">Лист 4,0х300х850мм   монель НМЖМц 28-2,5-1,5 </t>
  </si>
  <si>
    <t>5944997</t>
  </si>
  <si>
    <t>бухта</t>
  </si>
  <si>
    <t>2.04.14.</t>
  </si>
  <si>
    <t>590821</t>
  </si>
  <si>
    <t>7.04.14.</t>
  </si>
  <si>
    <t>8789138</t>
  </si>
  <si>
    <t>Лигатура АБ-1      Алюмо-бериллиевая /ящик/</t>
  </si>
  <si>
    <t>46897124</t>
  </si>
  <si>
    <t>ящик 47кг</t>
  </si>
  <si>
    <t>длина 1100мм</t>
  </si>
  <si>
    <t>длина 1100мм-4шт по 6кг и длина 2110мм-1шт 11,4кг</t>
  </si>
  <si>
    <t>4рулона</t>
  </si>
  <si>
    <t>1 банка</t>
  </si>
  <si>
    <t>29,10,14</t>
  </si>
  <si>
    <t>46892148</t>
  </si>
  <si>
    <t>Трубка ниобий НБ-1 18*2мм</t>
  </si>
  <si>
    <t>4шт</t>
  </si>
  <si>
    <t>25,06,14</t>
  </si>
  <si>
    <t>39893327</t>
  </si>
  <si>
    <t>Круг ниобий НБЦ,   ф20мм     длина 410мм</t>
  </si>
  <si>
    <t>39899127</t>
  </si>
  <si>
    <t>Трубка тантал ТВЧ 10*0,15мм</t>
  </si>
  <si>
    <t>длина 600мм</t>
  </si>
  <si>
    <t>25,07,14</t>
  </si>
  <si>
    <t>498941122</t>
  </si>
  <si>
    <t>Круг, тантал ТВЧ, Ø50мм  L-170мм</t>
  </si>
  <si>
    <t>5,11,14</t>
  </si>
  <si>
    <t>64896248</t>
  </si>
  <si>
    <t>6989427</t>
  </si>
  <si>
    <t xml:space="preserve">длина 800мм </t>
  </si>
  <si>
    <t xml:space="preserve">Круг, молибден МЧ      Ø47мм          </t>
  </si>
  <si>
    <t>длина 815мм</t>
  </si>
  <si>
    <t>23,10,14</t>
  </si>
  <si>
    <t>59894127</t>
  </si>
  <si>
    <t xml:space="preserve">Проволока, молибден МЧ  Ø0,6мм   </t>
  </si>
  <si>
    <t>бирка</t>
  </si>
  <si>
    <t>75894128</t>
  </si>
  <si>
    <t>67894123</t>
  </si>
  <si>
    <t>Молибден (лом) стружка</t>
  </si>
  <si>
    <t>3905627</t>
  </si>
  <si>
    <t>лента  0,15х250мм  бронза БРБ2тв</t>
  </si>
  <si>
    <t>10,07,14</t>
  </si>
  <si>
    <t>4710958</t>
  </si>
  <si>
    <t>лента  0,15х260мм  бронза БРБ2тв</t>
  </si>
  <si>
    <t>4710959</t>
  </si>
  <si>
    <t>75,7кг и 69,8кг</t>
  </si>
  <si>
    <t>195кг</t>
  </si>
  <si>
    <t>53,4кг  45,4кг  32,5кг (6кг краснодар)</t>
  </si>
  <si>
    <t>Штабик молибденовый МШВ сечение   16х16мм</t>
  </si>
  <si>
    <t>11,07,14-21,07,14-5,11,14</t>
  </si>
  <si>
    <t>59105147</t>
  </si>
  <si>
    <t>315мм-5,9кг 352мм-6,75кг 350мм-6,65кг</t>
  </si>
  <si>
    <t>27,02,14-5,11,14</t>
  </si>
  <si>
    <t>59053137dem</t>
  </si>
  <si>
    <t>16,12,13-5,11,14</t>
  </si>
  <si>
    <t>59272187</t>
  </si>
  <si>
    <t>255мм-4,95кг 310мм-6,05кг</t>
  </si>
  <si>
    <t xml:space="preserve">280мм-5,5кг 725мм-14,9кг 840мм-17,4кг </t>
  </si>
  <si>
    <t>59824137dem</t>
  </si>
  <si>
    <t xml:space="preserve">Круг, молибден МЧ      Ø8мм          </t>
  </si>
  <si>
    <t>1235мм</t>
  </si>
  <si>
    <t>64105127</t>
  </si>
  <si>
    <t>Лента 0,10х120мм, ст. 79НМ</t>
  </si>
  <si>
    <t>два рулона</t>
  </si>
  <si>
    <t>6905628</t>
  </si>
  <si>
    <t>Рений</t>
  </si>
  <si>
    <t>Рений порошок Ре-0 ТУ48-4-195-87.</t>
  </si>
  <si>
    <t>Рений штабики ТУ48-19-92-88</t>
  </si>
  <si>
    <t>Рений пруток 10мм</t>
  </si>
  <si>
    <t>10,09,14</t>
  </si>
  <si>
    <t>498999427</t>
  </si>
  <si>
    <t>бухты по 450гр либо по 700гр</t>
  </si>
  <si>
    <t>14,11,14-3,8кг</t>
  </si>
  <si>
    <t>Лист, молибден МЧ       10*160*270мм</t>
  </si>
  <si>
    <t>Лист, молибден МЧ       10*250*250мм</t>
  </si>
  <si>
    <t>29,09,14-12,11,14</t>
  </si>
  <si>
    <t>6492548</t>
  </si>
  <si>
    <t>26,03,13-18,11,14(-665гр)</t>
  </si>
  <si>
    <t>Лист, тантал ТВЧ, 0,3*120*350-500 мм</t>
  </si>
  <si>
    <t>Лист, молибден МЧ       4*170*395мм</t>
  </si>
  <si>
    <t>Круг, тантал ТВЧ, Ø0,25мм    /проволока/</t>
  </si>
  <si>
    <t>21,11,14</t>
  </si>
  <si>
    <t>на катушках всего 7кг</t>
  </si>
  <si>
    <t>Трубка, молибден МЧ  Ø20*1мм         L-800мм</t>
  </si>
  <si>
    <t>250гр</t>
  </si>
  <si>
    <t>Лист, молибден МЧ       0,2*600*1000мм</t>
  </si>
  <si>
    <t>18шт по 1,2кг зеркальный</t>
  </si>
  <si>
    <t>Труба 45х2,5 мм, ст. 08Х18Н9 Aisi 304</t>
  </si>
  <si>
    <t>шовная</t>
  </si>
  <si>
    <t>200-300мм</t>
  </si>
  <si>
    <t>39105142</t>
  </si>
  <si>
    <t>Круг, тантал ТВЧ, Ø1,2мм    /проволока/</t>
  </si>
  <si>
    <t>21,08.14</t>
  </si>
  <si>
    <t>62789958</t>
  </si>
  <si>
    <t>Круг, тантал ТВЧ, Ø1.0мм    /проволока/</t>
  </si>
  <si>
    <t>21,11,12-21,08.14(+0.42)</t>
  </si>
  <si>
    <t>м1010+тт</t>
  </si>
  <si>
    <t>730009168(670800155)</t>
  </si>
  <si>
    <t>21.08,14</t>
  </si>
  <si>
    <t>450600133</t>
  </si>
  <si>
    <t>11.08,14</t>
  </si>
  <si>
    <t>Пруток ВЛ, Ф2,4</t>
  </si>
  <si>
    <t>23.7,14</t>
  </si>
  <si>
    <t>76004124</t>
  </si>
  <si>
    <t>Пруток ВЛ, Ф3.5мм</t>
  </si>
  <si>
    <t>250-570</t>
  </si>
  <si>
    <t>300-1000мм</t>
  </si>
  <si>
    <t>76004125</t>
  </si>
  <si>
    <t xml:space="preserve"> 1лист-198кг</t>
  </si>
  <si>
    <t>00,00,00-25,07,14(203)</t>
  </si>
  <si>
    <t>Трубка тантал ТВЧ 6*0,25мм</t>
  </si>
  <si>
    <t>длина 305мм</t>
  </si>
  <si>
    <t>Трубка, молибден МЧ  Ø10*1мм         L-800мм</t>
  </si>
  <si>
    <t>длина 180мм</t>
  </si>
  <si>
    <t>26,06,14</t>
  </si>
  <si>
    <t>160511+26,06,14(1.99)</t>
  </si>
  <si>
    <t xml:space="preserve">Круг, тантал ТВЧ, Ø16мм  </t>
  </si>
  <si>
    <t>длина 505мм</t>
  </si>
  <si>
    <t>56105862</t>
  </si>
  <si>
    <t>Лист, тантал ТВЧ, 2,0 х 90 х 265 мм</t>
  </si>
  <si>
    <t>26.07.14(+14.7) 26.08,14(+11.55)</t>
  </si>
  <si>
    <t>59994628</t>
  </si>
  <si>
    <t>2,07,14-5сен14(-10)</t>
  </si>
  <si>
    <t>29772234</t>
  </si>
  <si>
    <t>Проволока ф 0,5мм ВР5/20 /термопара/ град 2</t>
  </si>
  <si>
    <t>Проволока ф 0,5мм ВР5/20 /термопара/ град 3</t>
  </si>
  <si>
    <t>27,11,14</t>
  </si>
  <si>
    <t>Лист, молибден МЧ       0,3*120мм</t>
  </si>
  <si>
    <t>120кг</t>
  </si>
  <si>
    <t>49999127/</t>
  </si>
  <si>
    <t>icluod</t>
  </si>
  <si>
    <t>Кобальт К1У аноды</t>
  </si>
  <si>
    <t>49594157</t>
  </si>
  <si>
    <t>комплект №17-2-87 черн катушки 873/114 паспорт на 190метров(отняли 22метра 2,12,14</t>
  </si>
  <si>
    <t>ВР5/20 ф 0,35мм градуировка А1</t>
  </si>
  <si>
    <t>ВР5/20 ф 0,35мм градуировка А2</t>
  </si>
  <si>
    <t>ВР5/20 ф 0,35мм градуировка А3</t>
  </si>
  <si>
    <t>ВР5/20 ф 0,5мм градуировка А2</t>
  </si>
  <si>
    <t>ВР5/20 ф 0,5мм градуировка А3</t>
  </si>
  <si>
    <t>ВР5/20 ф 0,5мм градуировка А1</t>
  </si>
  <si>
    <t>комплект №84-3-90  черн катушки</t>
  </si>
  <si>
    <t>12,08,14</t>
  </si>
  <si>
    <t>8707067</t>
  </si>
  <si>
    <t>комплект №114-5-90  черн катушки</t>
  </si>
  <si>
    <t>комплект №301-1-86  черн катушки</t>
  </si>
  <si>
    <t>комплект №33-11-82  черн катушки</t>
  </si>
  <si>
    <t>комплект №37-11-82  черн катушки</t>
  </si>
  <si>
    <t>8707068</t>
  </si>
  <si>
    <t>8707069</t>
  </si>
  <si>
    <t>8789063</t>
  </si>
  <si>
    <t>8707061</t>
  </si>
  <si>
    <t>21.11.14(-6.2)3.12.14(-2)</t>
  </si>
  <si>
    <t>22,05,14-23,07,14-28.08.14(+10.5)-5сен14(+12)5дек14(-9.3)</t>
  </si>
  <si>
    <t>8,10,14-3дек14(-1.25)</t>
  </si>
  <si>
    <t>7,06,13-3дек14(-1.275)</t>
  </si>
  <si>
    <t xml:space="preserve">                                                                                     </t>
  </si>
  <si>
    <t xml:space="preserve">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</si>
  <si>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</si>
  <si>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87005327</t>
  </si>
  <si>
    <t>прессованый в табл</t>
  </si>
  <si>
    <t>2,07,14-21,07,14-20,11,14(-14)-28,11,14/-8,3/</t>
  </si>
  <si>
    <t>2шт 837гр и 1158гр</t>
  </si>
  <si>
    <t>370гр факт</t>
  </si>
  <si>
    <t>Лента, тантал ТВЧ, 0,1 х70 мм</t>
  </si>
  <si>
    <t>Лента, тантал ТВЧ, 0,2*70 мм</t>
  </si>
  <si>
    <t>рулон-бирка</t>
  </si>
  <si>
    <t>Лента, тантал ТВЧ, 0,2*50 мм</t>
  </si>
  <si>
    <t>4,02,14</t>
  </si>
  <si>
    <t>645731129</t>
  </si>
  <si>
    <t>ж нашел 255гр г+140гр</t>
  </si>
  <si>
    <t>645731130</t>
  </si>
  <si>
    <t xml:space="preserve"> 8 сен14-10,12,14/-1,26/</t>
  </si>
  <si>
    <t>Круг, молибден МЧ      Ø21мм        обточенный</t>
  </si>
  <si>
    <t>комплект №90,9,82  ВР5кат- 600 с ВР20 кат-476</t>
  </si>
  <si>
    <t>комплект №243,3,82  ВР5-кат 624 с ВР20 кат-592 паспорт</t>
  </si>
  <si>
    <t>комплект №246,3,82 кат-476 с кат-576 паспорт</t>
  </si>
  <si>
    <t>комплект 125,3,82 ВР5-кат 376 с ВР20 кат-243 паспорт</t>
  </si>
  <si>
    <t>без ярлычков и паспорта</t>
  </si>
  <si>
    <t>Бериллий</t>
  </si>
  <si>
    <t>Бериллий монокристаллический (металл)</t>
  </si>
  <si>
    <t>пластины</t>
  </si>
  <si>
    <t>131002159</t>
  </si>
  <si>
    <t>мишени 5мм диаметр 100мм/сертификат/</t>
  </si>
  <si>
    <t>комплект №145,5,87 черн катушки/без паспорта/ было 200м-22м/2,11,14</t>
  </si>
  <si>
    <t>22м от комплекта №145,5,87 черн катушки/без паспорта/ было 200м-22м/2,11,14</t>
  </si>
  <si>
    <t>12.12,14</t>
  </si>
  <si>
    <t>16 шт. длина 200мм(диаметр 21мм) вес 1шт 1,185кг</t>
  </si>
  <si>
    <t>25,02-03,06,14-12.12.14/-11.722/</t>
  </si>
  <si>
    <t>Лист, молибден МЧ       0,2*200*600мм</t>
  </si>
  <si>
    <t>16кг +20кг юра</t>
  </si>
  <si>
    <t>63052143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</si>
</sst>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"/>
    <numFmt numFmtId="177" formatCode="#,##0.00_р_."/>
    <numFmt numFmtId="178" formatCode="0.0"/>
    <numFmt numFmtId="179" formatCode="#,##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0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sz val="11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u val="single"/>
      <sz val="16"/>
      <color indexed="12"/>
      <name val="Arial Cyr"/>
      <family val="0"/>
    </font>
    <font>
      <b/>
      <u val="single"/>
      <sz val="20"/>
      <name val="Arial"/>
      <family val="2"/>
    </font>
    <font>
      <sz val="20"/>
      <name val="Arial"/>
      <family val="2"/>
    </font>
    <font>
      <sz val="20"/>
      <name val="Arial Cyr"/>
      <family val="0"/>
    </font>
    <font>
      <sz val="22"/>
      <name val="Arial Cyr"/>
      <family val="0"/>
    </font>
    <font>
      <b/>
      <u val="single"/>
      <sz val="24"/>
      <name val="Arial"/>
      <family val="2"/>
    </font>
    <font>
      <sz val="24"/>
      <name val="Arial"/>
      <family val="2"/>
    </font>
    <font>
      <sz val="24"/>
      <name val="Arial Cyr"/>
      <family val="0"/>
    </font>
    <font>
      <b/>
      <sz val="22"/>
      <name val="Arial Cyr"/>
      <family val="0"/>
    </font>
    <font>
      <b/>
      <sz val="20"/>
      <name val="Arial Cyr"/>
      <family val="0"/>
    </font>
    <font>
      <b/>
      <sz val="20"/>
      <name val="Arial"/>
      <family val="2"/>
    </font>
    <font>
      <b/>
      <u val="single"/>
      <sz val="20"/>
      <name val="Arial Cyr"/>
      <family val="0"/>
    </font>
    <font>
      <b/>
      <u val="single"/>
      <sz val="22"/>
      <name val="Arial Cyr"/>
      <family val="0"/>
    </font>
    <font>
      <b/>
      <u val="single"/>
      <sz val="18"/>
      <name val="Arial"/>
      <family val="2"/>
    </font>
    <font>
      <sz val="10"/>
      <color indexed="10"/>
      <name val="Arial"/>
      <family val="2"/>
    </font>
    <font>
      <u val="single"/>
      <sz val="8"/>
      <color indexed="12"/>
      <name val="Arial Cyr"/>
      <family val="0"/>
    </font>
    <font>
      <u val="single"/>
      <sz val="8"/>
      <color indexed="20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8"/>
      <color rgb="FF0000FF"/>
      <name val="Arial Cyr"/>
      <family val="0"/>
    </font>
    <font>
      <u val="single"/>
      <sz val="8"/>
      <color rgb="FF7F007F"/>
      <name val="Arial Cyr"/>
      <family val="0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CB2E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6" borderId="0" applyNumberFormat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21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7" fillId="20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left"/>
    </xf>
    <xf numFmtId="0" fontId="8" fillId="2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178" fontId="7" fillId="0" borderId="11" xfId="0" applyNumberFormat="1" applyFont="1" applyBorder="1" applyAlignment="1">
      <alignment horizontal="left"/>
    </xf>
    <xf numFmtId="176" fontId="7" fillId="0" borderId="11" xfId="0" applyNumberFormat="1" applyFont="1" applyBorder="1" applyAlignment="1">
      <alignment/>
    </xf>
    <xf numFmtId="177" fontId="7" fillId="0" borderId="11" xfId="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79" fontId="7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NumberFormat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/>
    </xf>
    <xf numFmtId="177" fontId="5" fillId="21" borderId="10" xfId="0" applyNumberFormat="1" applyFont="1" applyFill="1" applyBorder="1" applyAlignment="1">
      <alignment horizontal="right" vertical="center"/>
    </xf>
    <xf numFmtId="177" fontId="7" fillId="20" borderId="11" xfId="0" applyNumberFormat="1" applyFont="1" applyFill="1" applyBorder="1" applyAlignment="1">
      <alignment horizontal="right"/>
    </xf>
    <xf numFmtId="0" fontId="0" fillId="0" borderId="11" xfId="0" applyNumberFormat="1" applyBorder="1" applyAlignment="1">
      <alignment horizontal="right"/>
    </xf>
    <xf numFmtId="179" fontId="7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left"/>
    </xf>
    <xf numFmtId="176" fontId="0" fillId="0" borderId="11" xfId="0" applyNumberFormat="1" applyFont="1" applyFill="1" applyBorder="1" applyAlignment="1">
      <alignment horizontal="right" wrapText="1"/>
    </xf>
    <xf numFmtId="178" fontId="7" fillId="0" borderId="11" xfId="0" applyNumberFormat="1" applyFont="1" applyBorder="1" applyAlignment="1">
      <alignment horizontal="left"/>
    </xf>
    <xf numFmtId="178" fontId="7" fillId="0" borderId="11" xfId="0" applyNumberFormat="1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14" fillId="2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178" fontId="7" fillId="0" borderId="11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left"/>
    </xf>
    <xf numFmtId="0" fontId="1" fillId="26" borderId="0" xfId="0" applyFont="1" applyFill="1" applyBorder="1" applyAlignment="1">
      <alignment horizontal="center"/>
    </xf>
    <xf numFmtId="177" fontId="32" fillId="26" borderId="0" xfId="0" applyNumberFormat="1" applyFont="1" applyFill="1" applyBorder="1" applyAlignment="1" applyProtection="1">
      <alignment horizontal="right"/>
      <protection/>
    </xf>
    <xf numFmtId="0" fontId="2" fillId="26" borderId="0" xfId="0" applyFont="1" applyFill="1" applyBorder="1" applyAlignment="1">
      <alignment wrapText="1"/>
    </xf>
    <xf numFmtId="0" fontId="0" fillId="26" borderId="0" xfId="0" applyFont="1" applyFill="1" applyBorder="1" applyAlignment="1">
      <alignment horizontal="left"/>
    </xf>
    <xf numFmtId="49" fontId="0" fillId="26" borderId="0" xfId="0" applyNumberFormat="1" applyFont="1" applyFill="1" applyBorder="1" applyAlignment="1">
      <alignment horizontal="left"/>
    </xf>
    <xf numFmtId="0" fontId="3" fillId="26" borderId="0" xfId="0" applyFont="1" applyFill="1" applyBorder="1" applyAlignment="1">
      <alignment horizontal="center"/>
    </xf>
    <xf numFmtId="177" fontId="31" fillId="26" borderId="0" xfId="0" applyNumberFormat="1" applyFont="1" applyFill="1" applyBorder="1" applyAlignment="1">
      <alignment horizontal="right"/>
    </xf>
    <xf numFmtId="0" fontId="0" fillId="26" borderId="0" xfId="0" applyFont="1" applyFill="1" applyBorder="1" applyAlignment="1">
      <alignment horizontal="center"/>
    </xf>
    <xf numFmtId="177" fontId="0" fillId="26" borderId="0" xfId="0" applyNumberFormat="1" applyFont="1" applyFill="1" applyBorder="1" applyAlignment="1">
      <alignment horizontal="right"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5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7" fillId="27" borderId="11" xfId="0" applyFont="1" applyFill="1" applyBorder="1" applyAlignment="1">
      <alignment horizontal="center"/>
    </xf>
    <xf numFmtId="0" fontId="0" fillId="27" borderId="0" xfId="0" applyFill="1" applyAlignment="1">
      <alignment/>
    </xf>
    <xf numFmtId="179" fontId="7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7" fillId="27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28" borderId="0" xfId="0" applyFill="1" applyAlignment="1">
      <alignment/>
    </xf>
    <xf numFmtId="0" fontId="0" fillId="27" borderId="0" xfId="0" applyFill="1" applyAlignment="1">
      <alignment/>
    </xf>
    <xf numFmtId="178" fontId="9" fillId="0" borderId="11" xfId="0" applyNumberFormat="1" applyFont="1" applyBorder="1" applyAlignment="1">
      <alignment horizontal="left"/>
    </xf>
    <xf numFmtId="178" fontId="33" fillId="29" borderId="11" xfId="0" applyNumberFormat="1" applyFont="1" applyFill="1" applyBorder="1" applyAlignment="1">
      <alignment horizontal="center"/>
    </xf>
    <xf numFmtId="0" fontId="34" fillId="6" borderId="11" xfId="0" applyFont="1" applyFill="1" applyBorder="1" applyAlignment="1">
      <alignment horizontal="center"/>
    </xf>
    <xf numFmtId="179" fontId="34" fillId="6" borderId="11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3" fillId="20" borderId="11" xfId="0" applyFont="1" applyFill="1" applyBorder="1" applyAlignment="1">
      <alignment horizontal="left"/>
    </xf>
    <xf numFmtId="176" fontId="34" fillId="20" borderId="11" xfId="0" applyNumberFormat="1" applyFont="1" applyFill="1" applyBorder="1" applyAlignment="1">
      <alignment/>
    </xf>
    <xf numFmtId="0" fontId="37" fillId="20" borderId="11" xfId="0" applyFont="1" applyFill="1" applyBorder="1" applyAlignment="1">
      <alignment horizontal="left"/>
    </xf>
    <xf numFmtId="176" fontId="38" fillId="20" borderId="11" xfId="0" applyNumberFormat="1" applyFont="1" applyFill="1" applyBorder="1" applyAlignment="1">
      <alignment/>
    </xf>
    <xf numFmtId="0" fontId="38" fillId="20" borderId="11" xfId="0" applyFont="1" applyFill="1" applyBorder="1" applyAlignment="1">
      <alignment horizontal="center"/>
    </xf>
    <xf numFmtId="0" fontId="38" fillId="20" borderId="11" xfId="0" applyFont="1" applyFill="1" applyBorder="1" applyAlignment="1">
      <alignment horizontal="left"/>
    </xf>
    <xf numFmtId="0" fontId="33" fillId="6" borderId="11" xfId="0" applyFont="1" applyFill="1" applyBorder="1" applyAlignment="1">
      <alignment horizontal="center"/>
    </xf>
    <xf numFmtId="0" fontId="41" fillId="6" borderId="11" xfId="0" applyFont="1" applyFill="1" applyBorder="1" applyAlignment="1">
      <alignment horizontal="center"/>
    </xf>
    <xf numFmtId="0" fontId="33" fillId="29" borderId="11" xfId="0" applyFont="1" applyFill="1" applyBorder="1" applyAlignment="1">
      <alignment horizontal="center"/>
    </xf>
    <xf numFmtId="0" fontId="42" fillId="6" borderId="11" xfId="0" applyFont="1" applyFill="1" applyBorder="1" applyAlignment="1">
      <alignment horizontal="center"/>
    </xf>
    <xf numFmtId="177" fontId="34" fillId="6" borderId="11" xfId="0" applyNumberFormat="1" applyFont="1" applyFill="1" applyBorder="1" applyAlignment="1">
      <alignment horizontal="right"/>
    </xf>
    <xf numFmtId="177" fontId="38" fillId="20" borderId="11" xfId="0" applyNumberFormat="1" applyFont="1" applyFill="1" applyBorder="1" applyAlignment="1">
      <alignment horizontal="right"/>
    </xf>
    <xf numFmtId="0" fontId="39" fillId="20" borderId="11" xfId="0" applyFont="1" applyFill="1" applyBorder="1" applyAlignment="1">
      <alignment horizontal="left"/>
    </xf>
    <xf numFmtId="0" fontId="43" fillId="20" borderId="11" xfId="0" applyNumberFormat="1" applyFont="1" applyFill="1" applyBorder="1" applyAlignment="1">
      <alignment horizontal="center"/>
    </xf>
    <xf numFmtId="176" fontId="41" fillId="20" borderId="11" xfId="0" applyNumberFormat="1" applyFont="1" applyFill="1" applyBorder="1" applyAlignment="1">
      <alignment/>
    </xf>
    <xf numFmtId="0" fontId="41" fillId="20" borderId="11" xfId="0" applyFont="1" applyFill="1" applyBorder="1" applyAlignment="1">
      <alignment horizontal="center"/>
    </xf>
    <xf numFmtId="0" fontId="41" fillId="20" borderId="11" xfId="0" applyFont="1" applyFill="1" applyBorder="1" applyAlignment="1">
      <alignment horizontal="left"/>
    </xf>
    <xf numFmtId="0" fontId="44" fillId="20" borderId="11" xfId="0" applyNumberFormat="1" applyFont="1" applyFill="1" applyBorder="1" applyAlignment="1">
      <alignment horizontal="center"/>
    </xf>
    <xf numFmtId="176" fontId="40" fillId="20" borderId="11" xfId="0" applyNumberFormat="1" applyFont="1" applyFill="1" applyBorder="1" applyAlignment="1">
      <alignment/>
    </xf>
    <xf numFmtId="0" fontId="40" fillId="20" borderId="11" xfId="0" applyFont="1" applyFill="1" applyBorder="1" applyAlignment="1">
      <alignment horizontal="center"/>
    </xf>
    <xf numFmtId="0" fontId="40" fillId="20" borderId="11" xfId="0" applyFont="1" applyFill="1" applyBorder="1" applyAlignment="1">
      <alignment horizontal="left"/>
    </xf>
    <xf numFmtId="0" fontId="33" fillId="20" borderId="11" xfId="0" applyFont="1" applyFill="1" applyBorder="1" applyAlignment="1">
      <alignment vertical="center"/>
    </xf>
    <xf numFmtId="176" fontId="42" fillId="20" borderId="11" xfId="0" applyNumberFormat="1" applyFont="1" applyFill="1" applyBorder="1" applyAlignment="1">
      <alignment vertical="center"/>
    </xf>
    <xf numFmtId="0" fontId="42" fillId="20" borderId="11" xfId="0" applyFont="1" applyFill="1" applyBorder="1" applyAlignment="1">
      <alignment vertical="center"/>
    </xf>
    <xf numFmtId="0" fontId="33" fillId="20" borderId="11" xfId="0" applyFont="1" applyFill="1" applyBorder="1" applyAlignment="1">
      <alignment/>
    </xf>
    <xf numFmtId="0" fontId="34" fillId="20" borderId="11" xfId="0" applyFont="1" applyFill="1" applyBorder="1" applyAlignment="1">
      <alignment/>
    </xf>
    <xf numFmtId="177" fontId="42" fillId="20" borderId="11" xfId="0" applyNumberFormat="1" applyFont="1" applyFill="1" applyBorder="1" applyAlignment="1">
      <alignment horizontal="right"/>
    </xf>
    <xf numFmtId="0" fontId="42" fillId="20" borderId="11" xfId="0" applyFont="1" applyFill="1" applyBorder="1" applyAlignment="1">
      <alignment horizontal="left"/>
    </xf>
    <xf numFmtId="0" fontId="0" fillId="27" borderId="0" xfId="0" applyFill="1" applyAlignment="1">
      <alignment/>
    </xf>
    <xf numFmtId="178" fontId="7" fillId="30" borderId="11" xfId="0" applyNumberFormat="1" applyFont="1" applyFill="1" applyBorder="1" applyAlignment="1">
      <alignment horizontal="left"/>
    </xf>
    <xf numFmtId="178" fontId="7" fillId="30" borderId="13" xfId="0" applyNumberFormat="1" applyFont="1" applyFill="1" applyBorder="1" applyAlignment="1">
      <alignment horizontal="left"/>
    </xf>
    <xf numFmtId="178" fontId="7" fillId="30" borderId="13" xfId="0" applyNumberFormat="1" applyFont="1" applyFill="1" applyBorder="1" applyAlignment="1">
      <alignment horizontal="left"/>
    </xf>
    <xf numFmtId="178" fontId="7" fillId="30" borderId="11" xfId="0" applyNumberFormat="1" applyFont="1" applyFill="1" applyBorder="1" applyAlignment="1">
      <alignment horizontal="left"/>
    </xf>
    <xf numFmtId="0" fontId="7" fillId="30" borderId="11" xfId="0" applyFont="1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0" xfId="0" applyFill="1" applyAlignment="1">
      <alignment/>
    </xf>
    <xf numFmtId="176" fontId="0" fillId="30" borderId="11" xfId="0" applyNumberFormat="1" applyFill="1" applyBorder="1" applyAlignment="1">
      <alignment/>
    </xf>
    <xf numFmtId="0" fontId="0" fillId="30" borderId="11" xfId="0" applyFill="1" applyBorder="1" applyAlignment="1">
      <alignment horizontal="left"/>
    </xf>
    <xf numFmtId="0" fontId="7" fillId="30" borderId="11" xfId="0" applyFont="1" applyFill="1" applyBorder="1" applyAlignment="1">
      <alignment horizontal="center"/>
    </xf>
    <xf numFmtId="177" fontId="7" fillId="30" borderId="11" xfId="0" applyNumberFormat="1" applyFont="1" applyFill="1" applyBorder="1" applyAlignment="1">
      <alignment horizontal="right"/>
    </xf>
    <xf numFmtId="0" fontId="0" fillId="30" borderId="11" xfId="0" applyFont="1" applyFill="1" applyBorder="1" applyAlignment="1">
      <alignment horizontal="left"/>
    </xf>
    <xf numFmtId="0" fontId="7" fillId="30" borderId="11" xfId="0" applyFont="1" applyFill="1" applyBorder="1" applyAlignment="1">
      <alignment horizontal="left"/>
    </xf>
    <xf numFmtId="0" fontId="12" fillId="30" borderId="11" xfId="0" applyFont="1" applyFill="1" applyBorder="1" applyAlignment="1">
      <alignment horizontal="left"/>
    </xf>
    <xf numFmtId="0" fontId="7" fillId="30" borderId="13" xfId="0" applyFont="1" applyFill="1" applyBorder="1" applyAlignment="1">
      <alignment horizontal="center"/>
    </xf>
    <xf numFmtId="179" fontId="7" fillId="30" borderId="14" xfId="0" applyNumberFormat="1" applyFont="1" applyFill="1" applyBorder="1" applyAlignment="1">
      <alignment horizontal="right"/>
    </xf>
    <xf numFmtId="179" fontId="7" fillId="30" borderId="13" xfId="0" applyNumberFormat="1" applyFont="1" applyFill="1" applyBorder="1" applyAlignment="1">
      <alignment horizontal="right"/>
    </xf>
    <xf numFmtId="176" fontId="0" fillId="30" borderId="0" xfId="0" applyNumberFormat="1" applyFill="1" applyAlignment="1">
      <alignment/>
    </xf>
    <xf numFmtId="179" fontId="7" fillId="30" borderId="11" xfId="0" applyNumberFormat="1" applyFont="1" applyFill="1" applyBorder="1" applyAlignment="1">
      <alignment horizontal="right"/>
    </xf>
    <xf numFmtId="0" fontId="7" fillId="30" borderId="11" xfId="0" applyFont="1" applyFill="1" applyBorder="1" applyAlignment="1">
      <alignment horizontal="left"/>
    </xf>
    <xf numFmtId="176" fontId="0" fillId="30" borderId="11" xfId="0" applyNumberFormat="1" applyFill="1" applyBorder="1" applyAlignment="1">
      <alignment horizontal="left"/>
    </xf>
    <xf numFmtId="0" fontId="7" fillId="30" borderId="11" xfId="0" applyFont="1" applyFill="1" applyBorder="1" applyAlignment="1">
      <alignment horizontal="left"/>
    </xf>
    <xf numFmtId="0" fontId="45" fillId="29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0" fillId="27" borderId="0" xfId="0" applyFill="1" applyAlignment="1">
      <alignment/>
    </xf>
    <xf numFmtId="176" fontId="11" fillId="26" borderId="0" xfId="0" applyNumberFormat="1" applyFont="1" applyFill="1" applyBorder="1" applyAlignment="1" applyProtection="1">
      <alignment horizontal="right"/>
      <protection/>
    </xf>
    <xf numFmtId="176" fontId="1" fillId="26" borderId="0" xfId="0" applyNumberFormat="1" applyFont="1" applyFill="1" applyBorder="1" applyAlignment="1">
      <alignment horizontal="right"/>
    </xf>
    <xf numFmtId="176" fontId="0" fillId="26" borderId="0" xfId="0" applyNumberFormat="1" applyFont="1" applyFill="1" applyBorder="1" applyAlignment="1">
      <alignment horizontal="right"/>
    </xf>
    <xf numFmtId="176" fontId="5" fillId="21" borderId="10" xfId="0" applyNumberFormat="1" applyFont="1" applyFill="1" applyBorder="1" applyAlignment="1">
      <alignment horizontal="right" vertical="center"/>
    </xf>
    <xf numFmtId="176" fontId="38" fillId="20" borderId="11" xfId="0" applyNumberFormat="1" applyFont="1" applyFill="1" applyBorder="1" applyAlignment="1">
      <alignment horizontal="right"/>
    </xf>
    <xf numFmtId="176" fontId="7" fillId="20" borderId="11" xfId="0" applyNumberFormat="1" applyFont="1" applyFill="1" applyBorder="1" applyAlignment="1">
      <alignment horizontal="right"/>
    </xf>
    <xf numFmtId="176" fontId="34" fillId="6" borderId="11" xfId="0" applyNumberFormat="1" applyFont="1" applyFill="1" applyBorder="1" applyAlignment="1">
      <alignment horizontal="right"/>
    </xf>
    <xf numFmtId="176" fontId="7" fillId="0" borderId="11" xfId="0" applyNumberFormat="1" applyFont="1" applyBorder="1" applyAlignment="1">
      <alignment horizontal="right"/>
    </xf>
    <xf numFmtId="176" fontId="7" fillId="24" borderId="13" xfId="0" applyNumberFormat="1" applyFont="1" applyFill="1" applyBorder="1" applyAlignment="1">
      <alignment horizontal="right"/>
    </xf>
    <xf numFmtId="176" fontId="7" fillId="24" borderId="15" xfId="0" applyNumberFormat="1" applyFont="1" applyFill="1" applyBorder="1" applyAlignment="1">
      <alignment horizontal="right"/>
    </xf>
    <xf numFmtId="176" fontId="7" fillId="27" borderId="13" xfId="0" applyNumberFormat="1" applyFont="1" applyFill="1" applyBorder="1" applyAlignment="1">
      <alignment horizontal="right"/>
    </xf>
    <xf numFmtId="176" fontId="7" fillId="27" borderId="11" xfId="0" applyNumberFormat="1" applyFont="1" applyFill="1" applyBorder="1" applyAlignment="1">
      <alignment horizontal="right"/>
    </xf>
    <xf numFmtId="176" fontId="7" fillId="27" borderId="13" xfId="0" applyNumberFormat="1" applyFont="1" applyFill="1" applyBorder="1" applyAlignment="1">
      <alignment horizontal="right"/>
    </xf>
    <xf numFmtId="176" fontId="41" fillId="6" borderId="11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7" fillId="0" borderId="11" xfId="0" applyNumberFormat="1" applyFont="1" applyBorder="1" applyAlignment="1">
      <alignment horizontal="right"/>
    </xf>
    <xf numFmtId="176" fontId="9" fillId="0" borderId="11" xfId="0" applyNumberFormat="1" applyFont="1" applyBorder="1" applyAlignment="1">
      <alignment horizontal="right"/>
    </xf>
    <xf numFmtId="176" fontId="7" fillId="0" borderId="11" xfId="0" applyNumberFormat="1" applyFont="1" applyFill="1" applyBorder="1" applyAlignment="1">
      <alignment horizontal="right"/>
    </xf>
    <xf numFmtId="176" fontId="40" fillId="20" borderId="11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41" fillId="20" borderId="11" xfId="0" applyNumberFormat="1" applyFont="1" applyFill="1" applyBorder="1" applyAlignment="1">
      <alignment horizontal="right"/>
    </xf>
    <xf numFmtId="176" fontId="42" fillId="20" borderId="11" xfId="0" applyNumberFormat="1" applyFont="1" applyFill="1" applyBorder="1" applyAlignment="1">
      <alignment horizontal="right" vertical="center"/>
    </xf>
    <xf numFmtId="176" fontId="34" fillId="20" borderId="11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42" fillId="20" borderId="11" xfId="0" applyNumberFormat="1" applyFont="1" applyFill="1" applyBorder="1" applyAlignment="1">
      <alignment horizontal="right"/>
    </xf>
    <xf numFmtId="0" fontId="5" fillId="21" borderId="16" xfId="0" applyFont="1" applyFill="1" applyBorder="1" applyAlignment="1">
      <alignment horizontal="center" vertical="center"/>
    </xf>
    <xf numFmtId="49" fontId="39" fillId="20" borderId="17" xfId="0" applyNumberFormat="1" applyFont="1" applyFill="1" applyBorder="1" applyAlignment="1">
      <alignment horizontal="left"/>
    </xf>
    <xf numFmtId="49" fontId="8" fillId="20" borderId="17" xfId="0" applyNumberFormat="1" applyFont="1" applyFill="1" applyBorder="1" applyAlignment="1">
      <alignment horizontal="left"/>
    </xf>
    <xf numFmtId="177" fontId="34" fillId="6" borderId="17" xfId="0" applyNumberFormat="1" applyFont="1" applyFill="1" applyBorder="1" applyAlignment="1">
      <alignment horizontal="right"/>
    </xf>
    <xf numFmtId="49" fontId="0" fillId="30" borderId="17" xfId="0" applyNumberFormat="1" applyFill="1" applyBorder="1" applyAlignment="1">
      <alignment horizontal="left"/>
    </xf>
    <xf numFmtId="49" fontId="0" fillId="30" borderId="17" xfId="0" applyNumberFormat="1" applyFont="1" applyFill="1" applyBorder="1" applyAlignment="1">
      <alignment horizontal="left"/>
    </xf>
    <xf numFmtId="0" fontId="12" fillId="30" borderId="17" xfId="0" applyFont="1" applyFill="1" applyBorder="1" applyAlignment="1">
      <alignment/>
    </xf>
    <xf numFmtId="0" fontId="0" fillId="30" borderId="17" xfId="0" applyFill="1" applyBorder="1" applyAlignment="1">
      <alignment/>
    </xf>
    <xf numFmtId="0" fontId="12" fillId="30" borderId="17" xfId="0" applyFont="1" applyFill="1" applyBorder="1" applyAlignment="1">
      <alignment horizontal="left"/>
    </xf>
    <xf numFmtId="0" fontId="0" fillId="30" borderId="17" xfId="0" applyFill="1" applyBorder="1" applyAlignment="1">
      <alignment horizontal="right"/>
    </xf>
    <xf numFmtId="49" fontId="0" fillId="0" borderId="17" xfId="0" applyNumberFormat="1" applyFill="1" applyBorder="1" applyAlignment="1">
      <alignment horizontal="left"/>
    </xf>
    <xf numFmtId="179" fontId="34" fillId="6" borderId="17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49" fontId="40" fillId="20" borderId="17" xfId="0" applyNumberFormat="1" applyFont="1" applyFill="1" applyBorder="1" applyAlignment="1">
      <alignment horizontal="left"/>
    </xf>
    <xf numFmtId="49" fontId="0" fillId="0" borderId="17" xfId="0" applyNumberFormat="1" applyFont="1" applyBorder="1" applyAlignment="1">
      <alignment/>
    </xf>
    <xf numFmtId="49" fontId="41" fillId="20" borderId="17" xfId="0" applyNumberFormat="1" applyFont="1" applyFill="1" applyBorder="1" applyAlignment="1">
      <alignment horizontal="left"/>
    </xf>
    <xf numFmtId="49" fontId="0" fillId="0" borderId="17" xfId="0" applyNumberFormat="1" applyBorder="1" applyAlignment="1">
      <alignment/>
    </xf>
    <xf numFmtId="49" fontId="7" fillId="0" borderId="17" xfId="0" applyNumberFormat="1" applyFont="1" applyBorder="1" applyAlignment="1">
      <alignment/>
    </xf>
    <xf numFmtId="49" fontId="38" fillId="20" borderId="17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49" fontId="42" fillId="20" borderId="17" xfId="0" applyNumberFormat="1" applyFont="1" applyFill="1" applyBorder="1" applyAlignment="1">
      <alignment vertical="center"/>
    </xf>
    <xf numFmtId="49" fontId="34" fillId="20" borderId="17" xfId="0" applyNumberFormat="1" applyFont="1" applyFill="1" applyBorder="1" applyAlignment="1">
      <alignment/>
    </xf>
    <xf numFmtId="0" fontId="0" fillId="27" borderId="18" xfId="0" applyFont="1" applyFill="1" applyBorder="1" applyAlignment="1">
      <alignment horizontal="left"/>
    </xf>
    <xf numFmtId="0" fontId="0" fillId="27" borderId="0" xfId="0" applyFill="1" applyBorder="1" applyAlignment="1">
      <alignment/>
    </xf>
    <xf numFmtId="0" fontId="0" fillId="27" borderId="18" xfId="0" applyFill="1" applyBorder="1" applyAlignment="1">
      <alignment/>
    </xf>
    <xf numFmtId="0" fontId="6" fillId="27" borderId="18" xfId="0" applyFont="1" applyFill="1" applyBorder="1" applyAlignment="1">
      <alignment horizontal="left"/>
    </xf>
    <xf numFmtId="0" fontId="39" fillId="27" borderId="18" xfId="0" applyFont="1" applyFill="1" applyBorder="1" applyAlignment="1">
      <alignment horizontal="left"/>
    </xf>
    <xf numFmtId="0" fontId="39" fillId="27" borderId="0" xfId="0" applyFont="1" applyFill="1" applyBorder="1" applyAlignment="1">
      <alignment/>
    </xf>
    <xf numFmtId="0" fontId="8" fillId="27" borderId="18" xfId="0" applyFont="1" applyFill="1" applyBorder="1" applyAlignment="1">
      <alignment horizontal="left"/>
    </xf>
    <xf numFmtId="0" fontId="35" fillId="27" borderId="18" xfId="0" applyFont="1" applyFill="1" applyBorder="1" applyAlignment="1">
      <alignment horizontal="left"/>
    </xf>
    <xf numFmtId="0" fontId="35" fillId="27" borderId="0" xfId="0" applyFont="1" applyFill="1" applyBorder="1" applyAlignment="1">
      <alignment/>
    </xf>
    <xf numFmtId="0" fontId="8" fillId="27" borderId="18" xfId="0" applyFont="1" applyFill="1" applyBorder="1" applyAlignment="1">
      <alignment horizontal="left"/>
    </xf>
    <xf numFmtId="0" fontId="0" fillId="27" borderId="18" xfId="0" applyFont="1" applyFill="1" applyBorder="1" applyAlignment="1">
      <alignment horizontal="left"/>
    </xf>
    <xf numFmtId="0" fontId="0" fillId="27" borderId="0" xfId="0" applyFont="1" applyFill="1" applyBorder="1" applyAlignment="1">
      <alignment/>
    </xf>
    <xf numFmtId="0" fontId="41" fillId="27" borderId="18" xfId="0" applyFont="1" applyFill="1" applyBorder="1" applyAlignment="1">
      <alignment horizontal="center"/>
    </xf>
    <xf numFmtId="0" fontId="10" fillId="27" borderId="18" xfId="0" applyFont="1" applyFill="1" applyBorder="1" applyAlignment="1">
      <alignment horizontal="left"/>
    </xf>
    <xf numFmtId="0" fontId="40" fillId="27" borderId="18" xfId="0" applyFont="1" applyFill="1" applyBorder="1" applyAlignment="1">
      <alignment horizontal="left"/>
    </xf>
    <xf numFmtId="0" fontId="36" fillId="27" borderId="0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41" fillId="27" borderId="18" xfId="0" applyFont="1" applyFill="1" applyBorder="1" applyAlignment="1">
      <alignment horizontal="left"/>
    </xf>
    <xf numFmtId="0" fontId="7" fillId="27" borderId="18" xfId="0" applyFont="1" applyFill="1" applyBorder="1" applyAlignment="1">
      <alignment/>
    </xf>
    <xf numFmtId="0" fontId="38" fillId="27" borderId="18" xfId="0" applyFont="1" applyFill="1" applyBorder="1" applyAlignment="1">
      <alignment horizontal="left"/>
    </xf>
    <xf numFmtId="0" fontId="42" fillId="27" borderId="18" xfId="0" applyFont="1" applyFill="1" applyBorder="1" applyAlignment="1">
      <alignment vertical="center"/>
    </xf>
    <xf numFmtId="0" fontId="34" fillId="27" borderId="18" xfId="0" applyFont="1" applyFill="1" applyBorder="1" applyAlignment="1">
      <alignment/>
    </xf>
    <xf numFmtId="176" fontId="56" fillId="0" borderId="11" xfId="0" applyNumberFormat="1" applyFont="1" applyBorder="1" applyAlignment="1">
      <alignment horizontal="right"/>
    </xf>
    <xf numFmtId="0" fontId="57" fillId="0" borderId="11" xfId="0" applyFont="1" applyFill="1" applyBorder="1" applyAlignment="1">
      <alignment horizontal="left"/>
    </xf>
    <xf numFmtId="0" fontId="56" fillId="0" borderId="11" xfId="0" applyFont="1" applyFill="1" applyBorder="1" applyAlignment="1">
      <alignment horizontal="left"/>
    </xf>
    <xf numFmtId="176" fontId="56" fillId="27" borderId="11" xfId="0" applyNumberFormat="1" applyFont="1" applyFill="1" applyBorder="1" applyAlignment="1">
      <alignment horizontal="right"/>
    </xf>
    <xf numFmtId="0" fontId="56" fillId="30" borderId="11" xfId="0" applyFont="1" applyFill="1" applyBorder="1" applyAlignment="1">
      <alignment/>
    </xf>
    <xf numFmtId="176" fontId="0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78" fontId="9" fillId="27" borderId="11" xfId="0" applyNumberFormat="1" applyFont="1" applyFill="1" applyBorder="1" applyAlignment="1">
      <alignment horizontal="left"/>
    </xf>
    <xf numFmtId="176" fontId="9" fillId="27" borderId="11" xfId="0" applyNumberFormat="1" applyFont="1" applyFill="1" applyBorder="1" applyAlignment="1">
      <alignment horizontal="right"/>
    </xf>
    <xf numFmtId="0" fontId="9" fillId="27" borderId="11" xfId="0" applyFont="1" applyFill="1" applyBorder="1" applyAlignment="1">
      <alignment horizontal="center"/>
    </xf>
    <xf numFmtId="179" fontId="7" fillId="27" borderId="11" xfId="0" applyNumberFormat="1" applyFont="1" applyFill="1" applyBorder="1" applyAlignment="1">
      <alignment horizontal="right"/>
    </xf>
    <xf numFmtId="0" fontId="10" fillId="27" borderId="11" xfId="0" applyFont="1" applyFill="1" applyBorder="1" applyAlignment="1">
      <alignment/>
    </xf>
    <xf numFmtId="0" fontId="10" fillId="27" borderId="11" xfId="0" applyFont="1" applyFill="1" applyBorder="1" applyAlignment="1">
      <alignment horizontal="left"/>
    </xf>
    <xf numFmtId="49" fontId="8" fillId="27" borderId="17" xfId="0" applyNumberFormat="1" applyFont="1" applyFill="1" applyBorder="1" applyAlignment="1">
      <alignment horizontal="left"/>
    </xf>
    <xf numFmtId="178" fontId="7" fillId="31" borderId="11" xfId="0" applyNumberFormat="1" applyFont="1" applyFill="1" applyBorder="1" applyAlignment="1">
      <alignment horizontal="center"/>
    </xf>
    <xf numFmtId="176" fontId="7" fillId="0" borderId="19" xfId="0" applyNumberFormat="1" applyFont="1" applyBorder="1" applyAlignment="1">
      <alignment horizontal="right"/>
    </xf>
    <xf numFmtId="14" fontId="7" fillId="30" borderId="11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6" fontId="58" fillId="0" borderId="11" xfId="0" applyNumberFormat="1" applyFont="1" applyBorder="1" applyAlignment="1">
      <alignment/>
    </xf>
    <xf numFmtId="176" fontId="59" fillId="0" borderId="11" xfId="0" applyNumberFormat="1" applyFont="1" applyFill="1" applyBorder="1" applyAlignment="1">
      <alignment horizontal="right"/>
    </xf>
    <xf numFmtId="14" fontId="10" fillId="0" borderId="11" xfId="0" applyNumberFormat="1" applyFont="1" applyFill="1" applyBorder="1" applyAlignment="1">
      <alignment horizontal="left"/>
    </xf>
    <xf numFmtId="176" fontId="9" fillId="0" borderId="11" xfId="0" applyNumberFormat="1" applyFont="1" applyFill="1" applyBorder="1" applyAlignment="1">
      <alignment horizontal="right"/>
    </xf>
    <xf numFmtId="176" fontId="56" fillId="0" borderId="11" xfId="0" applyNumberFormat="1" applyFont="1" applyFill="1" applyBorder="1" applyAlignment="1">
      <alignment horizontal="right"/>
    </xf>
    <xf numFmtId="0" fontId="56" fillId="0" borderId="11" xfId="0" applyFont="1" applyFill="1" applyBorder="1" applyAlignment="1">
      <alignment horizontal="center"/>
    </xf>
    <xf numFmtId="179" fontId="56" fillId="0" borderId="11" xfId="0" applyNumberFormat="1" applyFont="1" applyBorder="1" applyAlignment="1">
      <alignment horizontal="right"/>
    </xf>
    <xf numFmtId="178" fontId="7" fillId="32" borderId="11" xfId="0" applyNumberFormat="1" applyFont="1" applyFill="1" applyBorder="1" applyAlignment="1">
      <alignment horizontal="center"/>
    </xf>
    <xf numFmtId="178" fontId="9" fillId="32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176" fontId="7" fillId="34" borderId="11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/>
    </xf>
    <xf numFmtId="178" fontId="7" fillId="30" borderId="14" xfId="0" applyNumberFormat="1" applyFont="1" applyFill="1" applyBorder="1" applyAlignment="1">
      <alignment horizontal="left"/>
    </xf>
    <xf numFmtId="176" fontId="7" fillId="24" borderId="20" xfId="0" applyNumberFormat="1" applyFont="1" applyFill="1" applyBorder="1" applyAlignment="1">
      <alignment horizontal="right"/>
    </xf>
    <xf numFmtId="0" fontId="7" fillId="30" borderId="20" xfId="0" applyFont="1" applyFill="1" applyBorder="1" applyAlignment="1">
      <alignment horizontal="center"/>
    </xf>
    <xf numFmtId="179" fontId="7" fillId="30" borderId="21" xfId="0" applyNumberFormat="1" applyFont="1" applyFill="1" applyBorder="1" applyAlignment="1">
      <alignment horizontal="right"/>
    </xf>
    <xf numFmtId="176" fontId="0" fillId="30" borderId="10" xfId="0" applyNumberForma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Alignment="1">
      <alignment horizontal="left"/>
    </xf>
    <xf numFmtId="14" fontId="7" fillId="0" borderId="11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3790950</xdr:colOff>
      <xdr:row>2</xdr:row>
      <xdr:rowOff>104775</xdr:rowOff>
    </xdr:to>
    <xdr:pic>
      <xdr:nvPicPr>
        <xdr:cNvPr id="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90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l-metal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0"/>
  <sheetViews>
    <sheetView tabSelected="1" zoomScalePageLayoutView="0" workbookViewId="0" topLeftCell="A1">
      <pane ySplit="5" topLeftCell="A267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1" max="1" width="50.25390625" style="0" customWidth="1"/>
    <col min="2" max="2" width="9.25390625" style="30" customWidth="1"/>
    <col min="3" max="3" width="8.25390625" style="0" customWidth="1"/>
    <col min="4" max="4" width="15.75390625" style="30" customWidth="1"/>
    <col min="5" max="5" width="32.75390625" style="0" customWidth="1"/>
    <col min="6" max="6" width="15.625" style="0" customWidth="1"/>
    <col min="7" max="7" width="7.625" style="0" customWidth="1"/>
    <col min="8" max="8" width="26.875" style="0" customWidth="1"/>
    <col min="9" max="9" width="9.125" style="196" customWidth="1"/>
    <col min="10" max="10" width="8.875" style="195" customWidth="1"/>
    <col min="11" max="11" width="10.75390625" style="0" bestFit="1" customWidth="1"/>
  </cols>
  <sheetData>
    <row r="1" spans="1:9" ht="20.25">
      <c r="A1" s="48"/>
      <c r="B1" s="138"/>
      <c r="C1" s="49"/>
      <c r="D1" s="50"/>
      <c r="E1" s="51"/>
      <c r="F1" s="50" t="s">
        <v>0</v>
      </c>
      <c r="G1" s="52"/>
      <c r="H1" s="53"/>
      <c r="I1" s="194"/>
    </row>
    <row r="2" spans="1:9" ht="18">
      <c r="A2" s="48"/>
      <c r="B2" s="139"/>
      <c r="C2" s="54"/>
      <c r="D2" s="55"/>
      <c r="E2" s="51"/>
      <c r="F2" s="55" t="s">
        <v>1</v>
      </c>
      <c r="G2" s="52"/>
      <c r="H2" s="53"/>
      <c r="I2" s="194"/>
    </row>
    <row r="3" spans="1:9" ht="9" customHeight="1">
      <c r="A3" s="48"/>
      <c r="B3" s="140"/>
      <c r="C3" s="56"/>
      <c r="D3" s="57"/>
      <c r="E3" s="51"/>
      <c r="F3" s="52"/>
      <c r="G3" s="52"/>
      <c r="H3" s="53"/>
      <c r="I3" s="194"/>
    </row>
    <row r="4" spans="1:9" ht="15.75">
      <c r="A4" s="1" t="s">
        <v>2</v>
      </c>
      <c r="B4" s="141" t="s">
        <v>3</v>
      </c>
      <c r="C4" s="2" t="s">
        <v>4</v>
      </c>
      <c r="D4" s="26" t="s">
        <v>5</v>
      </c>
      <c r="E4" s="2" t="s">
        <v>6</v>
      </c>
      <c r="F4" s="2">
        <v>1000</v>
      </c>
      <c r="G4" s="2" t="s">
        <v>7</v>
      </c>
      <c r="H4" s="167" t="s">
        <v>8</v>
      </c>
      <c r="I4" s="197"/>
    </row>
    <row r="5" spans="1:9" ht="15.75">
      <c r="A5" s="1"/>
      <c r="B5" s="141"/>
      <c r="C5" s="2"/>
      <c r="D5" s="26"/>
      <c r="E5" s="2"/>
      <c r="F5" s="2"/>
      <c r="G5" s="2"/>
      <c r="H5" s="167"/>
      <c r="I5" s="197"/>
    </row>
    <row r="6" spans="1:10" s="79" customFormat="1" ht="30">
      <c r="A6" s="82" t="s">
        <v>9</v>
      </c>
      <c r="B6" s="142"/>
      <c r="C6" s="84"/>
      <c r="D6" s="91"/>
      <c r="E6" s="92"/>
      <c r="F6" s="92"/>
      <c r="G6" s="92"/>
      <c r="H6" s="168"/>
      <c r="I6" s="198"/>
      <c r="J6" s="199"/>
    </row>
    <row r="7" spans="1:9" ht="15.75">
      <c r="A7" s="43"/>
      <c r="B7" s="143"/>
      <c r="C7" s="3"/>
      <c r="D7" s="27"/>
      <c r="E7" s="4"/>
      <c r="F7" s="5"/>
      <c r="G7" s="5"/>
      <c r="H7" s="169"/>
      <c r="I7" s="200"/>
    </row>
    <row r="8" spans="1:10" s="77" customFormat="1" ht="26.25">
      <c r="A8" s="86" t="s">
        <v>10</v>
      </c>
      <c r="B8" s="144"/>
      <c r="C8" s="75"/>
      <c r="D8" s="90"/>
      <c r="E8" s="90"/>
      <c r="F8" s="90"/>
      <c r="G8" s="90"/>
      <c r="H8" s="170"/>
      <c r="I8" s="201"/>
      <c r="J8" s="202"/>
    </row>
    <row r="9" spans="1:9" ht="12.75">
      <c r="A9" s="109" t="s">
        <v>11</v>
      </c>
      <c r="B9" s="145">
        <v>0.418</v>
      </c>
      <c r="C9" s="118" t="s">
        <v>12</v>
      </c>
      <c r="D9" s="119" t="s">
        <v>13</v>
      </c>
      <c r="E9" s="113"/>
      <c r="F9" s="120">
        <v>1011</v>
      </c>
      <c r="G9" s="120" t="s">
        <v>14</v>
      </c>
      <c r="H9" s="171" t="s">
        <v>15</v>
      </c>
      <c r="I9" s="194"/>
    </row>
    <row r="10" spans="1:9" ht="12.75">
      <c r="A10" s="109" t="s">
        <v>16</v>
      </c>
      <c r="B10" s="145">
        <f>1.85-0.246</f>
        <v>1.604</v>
      </c>
      <c r="C10" s="118" t="s">
        <v>12</v>
      </c>
      <c r="D10" s="119" t="s">
        <v>13</v>
      </c>
      <c r="E10" s="113"/>
      <c r="F10" s="120">
        <v>1011</v>
      </c>
      <c r="G10" s="120" t="s">
        <v>14</v>
      </c>
      <c r="H10" s="171" t="s">
        <v>17</v>
      </c>
      <c r="I10" s="194"/>
    </row>
    <row r="11" spans="1:9" ht="12.75">
      <c r="A11" s="109" t="s">
        <v>18</v>
      </c>
      <c r="B11" s="145">
        <f>6-3.2</f>
        <v>2.8</v>
      </c>
      <c r="C11" s="118" t="s">
        <v>12</v>
      </c>
      <c r="D11" s="119" t="s">
        <v>13</v>
      </c>
      <c r="E11" s="113"/>
      <c r="F11" s="120">
        <v>1011</v>
      </c>
      <c r="G11" s="120" t="s">
        <v>14</v>
      </c>
      <c r="H11" s="171" t="s">
        <v>19</v>
      </c>
      <c r="I11" s="194"/>
    </row>
    <row r="12" spans="1:10" s="65" customFormat="1" ht="12.75">
      <c r="A12" s="109" t="s">
        <v>396</v>
      </c>
      <c r="B12" s="219">
        <v>1.012</v>
      </c>
      <c r="C12" s="118" t="s">
        <v>12</v>
      </c>
      <c r="D12" s="119" t="s">
        <v>13</v>
      </c>
      <c r="E12" s="244" t="s">
        <v>983</v>
      </c>
      <c r="F12" s="120">
        <v>1040</v>
      </c>
      <c r="G12" s="117" t="s">
        <v>109</v>
      </c>
      <c r="H12" s="171" t="s">
        <v>397</v>
      </c>
      <c r="I12" s="194"/>
      <c r="J12" s="195"/>
    </row>
    <row r="13" spans="1:10" s="137" customFormat="1" ht="12.75">
      <c r="A13" s="109" t="s">
        <v>984</v>
      </c>
      <c r="B13" s="245">
        <v>0.095</v>
      </c>
      <c r="C13" s="118" t="s">
        <v>12</v>
      </c>
      <c r="D13" s="119" t="s">
        <v>13</v>
      </c>
      <c r="E13" s="246"/>
      <c r="F13" s="120">
        <v>1040</v>
      </c>
      <c r="G13" s="117" t="s">
        <v>109</v>
      </c>
      <c r="H13" s="171" t="s">
        <v>397</v>
      </c>
      <c r="I13" s="194"/>
      <c r="J13" s="195"/>
    </row>
    <row r="14" spans="1:9" ht="12.75">
      <c r="A14" s="109" t="s">
        <v>20</v>
      </c>
      <c r="B14" s="145">
        <v>1.55</v>
      </c>
      <c r="C14" s="118" t="s">
        <v>12</v>
      </c>
      <c r="D14" s="119" t="s">
        <v>13</v>
      </c>
      <c r="E14" s="113"/>
      <c r="F14" s="120">
        <v>1008</v>
      </c>
      <c r="G14" s="117" t="s">
        <v>21</v>
      </c>
      <c r="H14" s="171" t="s">
        <v>22</v>
      </c>
      <c r="I14" s="194"/>
    </row>
    <row r="15" spans="1:9" ht="12.75">
      <c r="A15" s="109" t="s">
        <v>717</v>
      </c>
      <c r="B15" s="145">
        <v>4.905</v>
      </c>
      <c r="C15" s="118" t="s">
        <v>12</v>
      </c>
      <c r="D15" s="119" t="s">
        <v>13</v>
      </c>
      <c r="E15" s="113"/>
      <c r="F15" s="120"/>
      <c r="G15" s="117" t="s">
        <v>718</v>
      </c>
      <c r="H15" s="171" t="s">
        <v>719</v>
      </c>
      <c r="I15" s="194"/>
    </row>
    <row r="16" spans="1:9" ht="12.75">
      <c r="A16" s="109" t="s">
        <v>454</v>
      </c>
      <c r="B16" s="145">
        <v>1.248</v>
      </c>
      <c r="C16" s="118" t="s">
        <v>12</v>
      </c>
      <c r="D16" s="119" t="s">
        <v>13</v>
      </c>
      <c r="E16" s="113"/>
      <c r="F16" s="121">
        <v>1020</v>
      </c>
      <c r="G16" s="121" t="s">
        <v>452</v>
      </c>
      <c r="H16" s="171" t="s">
        <v>453</v>
      </c>
      <c r="I16" s="194"/>
    </row>
    <row r="17" spans="1:9" ht="12.75">
      <c r="A17" s="109" t="s">
        <v>454</v>
      </c>
      <c r="B17" s="145">
        <v>0.91</v>
      </c>
      <c r="C17" s="118" t="s">
        <v>12</v>
      </c>
      <c r="D17" s="119" t="s">
        <v>13</v>
      </c>
      <c r="E17" s="113" t="s">
        <v>24</v>
      </c>
      <c r="F17" s="121"/>
      <c r="G17" s="121"/>
      <c r="H17" s="172"/>
      <c r="I17" s="194"/>
    </row>
    <row r="18" spans="1:9" ht="12.75">
      <c r="A18" s="109" t="s">
        <v>451</v>
      </c>
      <c r="B18" s="145">
        <v>0.132</v>
      </c>
      <c r="C18" s="118" t="s">
        <v>12</v>
      </c>
      <c r="D18" s="119" t="s">
        <v>13</v>
      </c>
      <c r="E18" s="113"/>
      <c r="F18" s="121">
        <v>1020</v>
      </c>
      <c r="G18" s="121" t="s">
        <v>452</v>
      </c>
      <c r="H18" s="171" t="s">
        <v>453</v>
      </c>
      <c r="I18" s="194"/>
    </row>
    <row r="19" spans="1:9" ht="12.75">
      <c r="A19" s="109" t="s">
        <v>25</v>
      </c>
      <c r="B19" s="145">
        <v>2.38</v>
      </c>
      <c r="C19" s="118" t="s">
        <v>12</v>
      </c>
      <c r="D19" s="119" t="s">
        <v>13</v>
      </c>
      <c r="E19" s="113" t="s">
        <v>26</v>
      </c>
      <c r="F19" s="121" t="s">
        <v>27</v>
      </c>
      <c r="G19" s="121"/>
      <c r="H19" s="172"/>
      <c r="I19" s="194"/>
    </row>
    <row r="20" spans="1:9" ht="12.75">
      <c r="A20" s="109" t="s">
        <v>808</v>
      </c>
      <c r="B20" s="231">
        <v>1.629</v>
      </c>
      <c r="C20" s="118" t="s">
        <v>12</v>
      </c>
      <c r="D20" s="119" t="s">
        <v>13</v>
      </c>
      <c r="E20" s="113" t="s">
        <v>809</v>
      </c>
      <c r="F20" s="121"/>
      <c r="G20" s="232" t="s">
        <v>810</v>
      </c>
      <c r="H20" s="171" t="s">
        <v>811</v>
      </c>
      <c r="I20" s="194"/>
    </row>
    <row r="21" spans="1:10" s="42" customFormat="1" ht="12.75">
      <c r="A21" s="110" t="s">
        <v>28</v>
      </c>
      <c r="B21" s="146">
        <v>0.826</v>
      </c>
      <c r="C21" s="123" t="s">
        <v>12</v>
      </c>
      <c r="D21" s="124" t="s">
        <v>13</v>
      </c>
      <c r="E21" s="116" t="s">
        <v>29</v>
      </c>
      <c r="F21" s="122">
        <v>1008</v>
      </c>
      <c r="G21" s="114" t="s">
        <v>21</v>
      </c>
      <c r="H21" s="173">
        <v>570580196</v>
      </c>
      <c r="I21" s="204"/>
      <c r="J21" s="195"/>
    </row>
    <row r="22" spans="1:10" s="42" customFormat="1" ht="12.75">
      <c r="A22" s="110" t="s">
        <v>30</v>
      </c>
      <c r="B22" s="147">
        <v>0.158</v>
      </c>
      <c r="C22" s="123" t="s">
        <v>12</v>
      </c>
      <c r="D22" s="124" t="s">
        <v>13</v>
      </c>
      <c r="E22" s="114" t="s">
        <v>31</v>
      </c>
      <c r="F22" s="122">
        <v>1008</v>
      </c>
      <c r="G22" s="114" t="s">
        <v>21</v>
      </c>
      <c r="H22" s="173">
        <v>570580197</v>
      </c>
      <c r="I22" s="203"/>
      <c r="J22" s="195"/>
    </row>
    <row r="23" spans="1:9" ht="12.75">
      <c r="A23" s="109" t="s">
        <v>32</v>
      </c>
      <c r="B23" s="145">
        <f>0.4+0.42</f>
        <v>0.8200000000000001</v>
      </c>
      <c r="C23" s="118" t="s">
        <v>12</v>
      </c>
      <c r="D23" s="119" t="s">
        <v>13</v>
      </c>
      <c r="E23" s="113" t="s">
        <v>23</v>
      </c>
      <c r="F23" s="121" t="s">
        <v>917</v>
      </c>
      <c r="G23" s="121" t="s">
        <v>916</v>
      </c>
      <c r="H23" s="171" t="s">
        <v>918</v>
      </c>
      <c r="I23" s="194"/>
    </row>
    <row r="24" spans="1:10" s="42" customFormat="1" ht="12.75">
      <c r="A24" s="109" t="s">
        <v>36</v>
      </c>
      <c r="B24" s="146">
        <v>0.085</v>
      </c>
      <c r="C24" s="123" t="s">
        <v>12</v>
      </c>
      <c r="D24" s="124" t="s">
        <v>13</v>
      </c>
      <c r="E24" s="114" t="s">
        <v>37</v>
      </c>
      <c r="F24" s="114">
        <v>1008</v>
      </c>
      <c r="G24" s="114" t="s">
        <v>21</v>
      </c>
      <c r="H24" s="174">
        <v>570006156</v>
      </c>
      <c r="I24" s="204"/>
      <c r="J24" s="195"/>
    </row>
    <row r="25" spans="1:10" s="42" customFormat="1" ht="12.75">
      <c r="A25" s="109" t="s">
        <v>38</v>
      </c>
      <c r="B25" s="146">
        <v>5.6450000000000005</v>
      </c>
      <c r="C25" s="123" t="s">
        <v>12</v>
      </c>
      <c r="D25" s="125" t="s">
        <v>13</v>
      </c>
      <c r="E25" s="126" t="s">
        <v>39</v>
      </c>
      <c r="F25" s="114">
        <v>1008</v>
      </c>
      <c r="G25" s="114" t="s">
        <v>21</v>
      </c>
      <c r="H25" s="174">
        <v>578995141</v>
      </c>
      <c r="I25" s="204"/>
      <c r="J25" s="195"/>
    </row>
    <row r="26" spans="1:9" ht="12.75">
      <c r="A26" s="109" t="s">
        <v>40</v>
      </c>
      <c r="B26" s="145">
        <v>0.434</v>
      </c>
      <c r="C26" s="118" t="s">
        <v>12</v>
      </c>
      <c r="D26" s="119" t="s">
        <v>13</v>
      </c>
      <c r="E26" s="113" t="s">
        <v>23</v>
      </c>
      <c r="F26" s="121">
        <v>1013</v>
      </c>
      <c r="G26" s="121">
        <v>280912</v>
      </c>
      <c r="H26" s="172" t="s">
        <v>41</v>
      </c>
      <c r="I26" s="194"/>
    </row>
    <row r="27" spans="1:9" ht="12.75">
      <c r="A27" s="109" t="s">
        <v>40</v>
      </c>
      <c r="B27" s="145">
        <v>0.98</v>
      </c>
      <c r="C27" s="118" t="s">
        <v>12</v>
      </c>
      <c r="D27" s="119" t="s">
        <v>13</v>
      </c>
      <c r="E27" s="113" t="s">
        <v>23</v>
      </c>
      <c r="F27" s="121" t="s">
        <v>33</v>
      </c>
      <c r="G27" s="121" t="s">
        <v>34</v>
      </c>
      <c r="H27" s="171" t="s">
        <v>35</v>
      </c>
      <c r="I27" s="194"/>
    </row>
    <row r="28" spans="1:9" ht="12.75">
      <c r="A28" s="247" t="s">
        <v>987</v>
      </c>
      <c r="B28" s="145">
        <v>0.395</v>
      </c>
      <c r="C28" s="118" t="s">
        <v>12</v>
      </c>
      <c r="D28" s="119" t="s">
        <v>13</v>
      </c>
      <c r="E28" s="113" t="s">
        <v>990</v>
      </c>
      <c r="F28" s="121">
        <v>1020</v>
      </c>
      <c r="G28" s="121" t="s">
        <v>988</v>
      </c>
      <c r="H28" s="171" t="s">
        <v>989</v>
      </c>
      <c r="I28" s="194"/>
    </row>
    <row r="29" spans="1:9" ht="12.75">
      <c r="A29" s="247" t="s">
        <v>985</v>
      </c>
      <c r="B29" s="145">
        <v>0.506</v>
      </c>
      <c r="C29" s="118" t="s">
        <v>12</v>
      </c>
      <c r="D29" s="119" t="s">
        <v>13</v>
      </c>
      <c r="E29" s="113" t="s">
        <v>986</v>
      </c>
      <c r="F29" s="121">
        <v>1020</v>
      </c>
      <c r="G29" s="121" t="s">
        <v>988</v>
      </c>
      <c r="H29" s="171" t="s">
        <v>991</v>
      </c>
      <c r="I29" s="194"/>
    </row>
    <row r="30" spans="1:10" s="42" customFormat="1" ht="12.75">
      <c r="A30" s="110" t="s">
        <v>606</v>
      </c>
      <c r="B30" s="248">
        <v>0.89</v>
      </c>
      <c r="C30" s="249" t="s">
        <v>12</v>
      </c>
      <c r="D30" s="250" t="s">
        <v>13</v>
      </c>
      <c r="E30" s="251"/>
      <c r="F30" s="117">
        <v>1040</v>
      </c>
      <c r="G30" s="114" t="s">
        <v>567</v>
      </c>
      <c r="H30" s="175">
        <v>68027967</v>
      </c>
      <c r="I30" s="204"/>
      <c r="J30" s="195"/>
    </row>
    <row r="31" spans="1:10" s="65" customFormat="1" ht="12.75">
      <c r="A31" s="110" t="s">
        <v>400</v>
      </c>
      <c r="B31" s="68">
        <v>1.9</v>
      </c>
      <c r="C31" s="118" t="s">
        <v>12</v>
      </c>
      <c r="D31" s="119" t="s">
        <v>13</v>
      </c>
      <c r="E31" s="113" t="s">
        <v>23</v>
      </c>
      <c r="F31" s="120">
        <v>1040</v>
      </c>
      <c r="G31" s="117" t="s">
        <v>109</v>
      </c>
      <c r="H31" s="171" t="s">
        <v>397</v>
      </c>
      <c r="I31" s="194"/>
      <c r="J31" s="195"/>
    </row>
    <row r="32" spans="1:10" s="65" customFormat="1" ht="12.75">
      <c r="A32" s="111" t="s">
        <v>42</v>
      </c>
      <c r="B32" s="148">
        <v>0.43</v>
      </c>
      <c r="C32" s="123" t="s">
        <v>12</v>
      </c>
      <c r="D32" s="124" t="s">
        <v>13</v>
      </c>
      <c r="E32" s="117" t="s">
        <v>43</v>
      </c>
      <c r="F32" s="114">
        <v>1008</v>
      </c>
      <c r="G32" s="114" t="s">
        <v>21</v>
      </c>
      <c r="H32" s="174">
        <v>798995128</v>
      </c>
      <c r="I32" s="196"/>
      <c r="J32" s="195"/>
    </row>
    <row r="33" spans="1:9" ht="12.75">
      <c r="A33" s="109" t="s">
        <v>812</v>
      </c>
      <c r="B33" s="231">
        <v>0.3</v>
      </c>
      <c r="C33" s="118" t="s">
        <v>12</v>
      </c>
      <c r="D33" s="119" t="s">
        <v>13</v>
      </c>
      <c r="E33" s="113" t="s">
        <v>68</v>
      </c>
      <c r="F33" s="121"/>
      <c r="G33" s="232" t="s">
        <v>810</v>
      </c>
      <c r="H33" s="171" t="s">
        <v>811</v>
      </c>
      <c r="I33" s="194"/>
    </row>
    <row r="34" spans="1:10" s="65" customFormat="1" ht="12.75">
      <c r="A34" s="110" t="s">
        <v>398</v>
      </c>
      <c r="B34" s="68">
        <v>4.86</v>
      </c>
      <c r="C34" s="118" t="s">
        <v>12</v>
      </c>
      <c r="D34" s="119" t="s">
        <v>13</v>
      </c>
      <c r="E34" s="113" t="s">
        <v>399</v>
      </c>
      <c r="F34" s="120">
        <v>1040</v>
      </c>
      <c r="G34" s="117" t="s">
        <v>109</v>
      </c>
      <c r="H34" s="171" t="s">
        <v>397</v>
      </c>
      <c r="I34" s="194"/>
      <c r="J34" s="195"/>
    </row>
    <row r="35" spans="1:10" s="65" customFormat="1" ht="12.75">
      <c r="A35" s="110" t="s">
        <v>44</v>
      </c>
      <c r="B35" s="148">
        <v>0.272</v>
      </c>
      <c r="C35" s="123" t="s">
        <v>12</v>
      </c>
      <c r="D35" s="125" t="s">
        <v>13</v>
      </c>
      <c r="E35" s="115" t="s">
        <v>45</v>
      </c>
      <c r="F35" s="114">
        <v>1008</v>
      </c>
      <c r="G35" s="114" t="s">
        <v>21</v>
      </c>
      <c r="H35" s="174">
        <v>798995128</v>
      </c>
      <c r="I35" s="204"/>
      <c r="J35" s="195"/>
    </row>
    <row r="36" spans="1:10" s="65" customFormat="1" ht="12.75">
      <c r="A36" s="109" t="s">
        <v>46</v>
      </c>
      <c r="B36" s="68">
        <v>2</v>
      </c>
      <c r="C36" s="118" t="s">
        <v>12</v>
      </c>
      <c r="D36" s="127" t="s">
        <v>13</v>
      </c>
      <c r="E36" s="113" t="s">
        <v>23</v>
      </c>
      <c r="F36" s="121" t="s">
        <v>33</v>
      </c>
      <c r="G36" s="121" t="s">
        <v>47</v>
      </c>
      <c r="H36" s="171" t="s">
        <v>48</v>
      </c>
      <c r="I36" s="194"/>
      <c r="J36" s="195"/>
    </row>
    <row r="37" spans="1:10" s="65" customFormat="1" ht="12.75">
      <c r="A37" s="109" t="s">
        <v>49</v>
      </c>
      <c r="B37" s="68">
        <v>2.042</v>
      </c>
      <c r="C37" s="118" t="s">
        <v>12</v>
      </c>
      <c r="D37" s="127" t="s">
        <v>13</v>
      </c>
      <c r="E37" s="113" t="s">
        <v>23</v>
      </c>
      <c r="F37" s="121" t="s">
        <v>33</v>
      </c>
      <c r="G37" s="121">
        <v>100512</v>
      </c>
      <c r="H37" s="172"/>
      <c r="I37" s="194"/>
      <c r="J37" s="195"/>
    </row>
    <row r="38" spans="1:10" s="65" customFormat="1" ht="12.75">
      <c r="A38" s="109" t="s">
        <v>49</v>
      </c>
      <c r="B38" s="68">
        <v>2.025</v>
      </c>
      <c r="C38" s="118" t="s">
        <v>12</v>
      </c>
      <c r="D38" s="127" t="s">
        <v>13</v>
      </c>
      <c r="E38" s="113" t="s">
        <v>23</v>
      </c>
      <c r="F38" s="121" t="s">
        <v>33</v>
      </c>
      <c r="G38" s="121" t="s">
        <v>34</v>
      </c>
      <c r="H38" s="171" t="s">
        <v>35</v>
      </c>
      <c r="I38" s="194"/>
      <c r="J38" s="195"/>
    </row>
    <row r="39" spans="1:10" s="137" customFormat="1" ht="12.75">
      <c r="A39" s="109" t="s">
        <v>49</v>
      </c>
      <c r="B39" s="149">
        <v>1</v>
      </c>
      <c r="C39" s="118" t="s">
        <v>12</v>
      </c>
      <c r="D39" s="127" t="s">
        <v>13</v>
      </c>
      <c r="E39" s="113" t="s">
        <v>23</v>
      </c>
      <c r="F39" s="121">
        <v>1020</v>
      </c>
      <c r="G39" s="121" t="s">
        <v>919</v>
      </c>
      <c r="H39" s="171" t="s">
        <v>920</v>
      </c>
      <c r="I39" s="194"/>
      <c r="J39" s="195"/>
    </row>
    <row r="40" spans="1:10" s="65" customFormat="1" ht="12.75">
      <c r="A40" s="109" t="s">
        <v>50</v>
      </c>
      <c r="B40" s="68">
        <v>1.088</v>
      </c>
      <c r="C40" s="118" t="s">
        <v>12</v>
      </c>
      <c r="D40" s="127" t="s">
        <v>13</v>
      </c>
      <c r="E40" s="113" t="s">
        <v>491</v>
      </c>
      <c r="F40" s="121" t="s">
        <v>33</v>
      </c>
      <c r="G40" s="121" t="s">
        <v>47</v>
      </c>
      <c r="H40" s="171" t="s">
        <v>48</v>
      </c>
      <c r="I40" s="194"/>
      <c r="J40" s="195"/>
    </row>
    <row r="41" spans="1:9" ht="12.75">
      <c r="A41" s="109" t="s">
        <v>813</v>
      </c>
      <c r="B41" s="231">
        <v>2.029</v>
      </c>
      <c r="C41" s="118" t="s">
        <v>12</v>
      </c>
      <c r="D41" s="119" t="s">
        <v>13</v>
      </c>
      <c r="E41" s="113" t="s">
        <v>814</v>
      </c>
      <c r="F41" s="121"/>
      <c r="G41" s="232" t="s">
        <v>810</v>
      </c>
      <c r="H41" s="171" t="s">
        <v>811</v>
      </c>
      <c r="I41" s="194"/>
    </row>
    <row r="42" spans="1:9" ht="12.75">
      <c r="A42" s="109" t="s">
        <v>815</v>
      </c>
      <c r="B42" s="231">
        <v>0.835</v>
      </c>
      <c r="C42" s="118" t="s">
        <v>12</v>
      </c>
      <c r="D42" s="119" t="s">
        <v>13</v>
      </c>
      <c r="E42" s="113" t="s">
        <v>814</v>
      </c>
      <c r="F42" s="121"/>
      <c r="G42" s="232" t="s">
        <v>810</v>
      </c>
      <c r="H42" s="171" t="s">
        <v>811</v>
      </c>
      <c r="I42" s="194"/>
    </row>
    <row r="43" spans="1:42" s="72" customFormat="1" ht="12.75">
      <c r="A43" s="109" t="s">
        <v>423</v>
      </c>
      <c r="B43" s="149">
        <v>0.4</v>
      </c>
      <c r="C43" s="118" t="s">
        <v>12</v>
      </c>
      <c r="D43" s="127" t="s">
        <v>13</v>
      </c>
      <c r="E43" s="113" t="s">
        <v>424</v>
      </c>
      <c r="F43" s="121"/>
      <c r="G43" s="121" t="s">
        <v>425</v>
      </c>
      <c r="H43" s="171" t="s">
        <v>426</v>
      </c>
      <c r="I43" s="194"/>
      <c r="J43" s="195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</row>
    <row r="44" spans="1:42" s="71" customFormat="1" ht="12.75">
      <c r="A44" s="109" t="s">
        <v>51</v>
      </c>
      <c r="B44" s="150">
        <v>4.314</v>
      </c>
      <c r="C44" s="123" t="s">
        <v>12</v>
      </c>
      <c r="D44" s="127" t="s">
        <v>13</v>
      </c>
      <c r="E44" s="117" t="s">
        <v>52</v>
      </c>
      <c r="F44" s="114">
        <v>1008</v>
      </c>
      <c r="G44" s="114" t="s">
        <v>21</v>
      </c>
      <c r="H44" s="174">
        <v>578995141</v>
      </c>
      <c r="I44" s="196"/>
      <c r="J44" s="195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</row>
    <row r="45" spans="1:42" s="108" customFormat="1" ht="12.75">
      <c r="A45" s="109" t="s">
        <v>53</v>
      </c>
      <c r="B45" s="149">
        <f>1.43-0.203</f>
        <v>1.2269999999999999</v>
      </c>
      <c r="C45" s="118" t="s">
        <v>12</v>
      </c>
      <c r="D45" s="127" t="s">
        <v>13</v>
      </c>
      <c r="E45" s="113" t="s">
        <v>929</v>
      </c>
      <c r="F45" s="121" t="s">
        <v>54</v>
      </c>
      <c r="G45" s="121" t="s">
        <v>930</v>
      </c>
      <c r="H45" s="171" t="s">
        <v>804</v>
      </c>
      <c r="I45" s="194"/>
      <c r="J45" s="195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</row>
    <row r="46" spans="1:42" s="71" customFormat="1" ht="12.75">
      <c r="A46" s="109" t="s">
        <v>55</v>
      </c>
      <c r="B46" s="149">
        <v>0.3</v>
      </c>
      <c r="C46" s="118" t="s">
        <v>12</v>
      </c>
      <c r="D46" s="127" t="s">
        <v>13</v>
      </c>
      <c r="E46" s="113"/>
      <c r="F46" s="121">
        <v>1032</v>
      </c>
      <c r="G46" s="121" t="s">
        <v>57</v>
      </c>
      <c r="H46" s="171" t="s">
        <v>58</v>
      </c>
      <c r="I46" s="194"/>
      <c r="J46" s="195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</row>
    <row r="47" spans="1:42" s="71" customFormat="1" ht="12.75">
      <c r="A47" s="109" t="s">
        <v>59</v>
      </c>
      <c r="B47" s="149">
        <v>2.4</v>
      </c>
      <c r="C47" s="118" t="s">
        <v>12</v>
      </c>
      <c r="D47" s="127" t="s">
        <v>13</v>
      </c>
      <c r="E47" s="113" t="s">
        <v>432</v>
      </c>
      <c r="F47" s="121">
        <v>1032</v>
      </c>
      <c r="G47" s="121" t="s">
        <v>60</v>
      </c>
      <c r="H47" s="171" t="s">
        <v>58</v>
      </c>
      <c r="I47" s="194"/>
      <c r="J47" s="195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</row>
    <row r="48" spans="1:42" s="71" customFormat="1" ht="12.75">
      <c r="A48" s="109" t="s">
        <v>899</v>
      </c>
      <c r="B48" s="149">
        <f>2.293-0.665</f>
        <v>1.6280000000000001</v>
      </c>
      <c r="C48" s="118" t="s">
        <v>12</v>
      </c>
      <c r="D48" s="127" t="s">
        <v>13</v>
      </c>
      <c r="E48" s="113" t="s">
        <v>56</v>
      </c>
      <c r="F48" s="121">
        <v>1032</v>
      </c>
      <c r="G48" s="121" t="s">
        <v>898</v>
      </c>
      <c r="H48" s="171" t="s">
        <v>58</v>
      </c>
      <c r="I48" s="194"/>
      <c r="J48" s="195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</row>
    <row r="49" spans="1:42" s="71" customFormat="1" ht="12.75">
      <c r="A49" s="109" t="s">
        <v>738</v>
      </c>
      <c r="B49" s="149">
        <v>0.21</v>
      </c>
      <c r="C49" s="118" t="s">
        <v>12</v>
      </c>
      <c r="D49" s="127" t="s">
        <v>13</v>
      </c>
      <c r="E49" s="113" t="s">
        <v>68</v>
      </c>
      <c r="F49" s="121"/>
      <c r="G49" s="121"/>
      <c r="H49" s="171"/>
      <c r="I49" s="194"/>
      <c r="J49" s="195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</row>
    <row r="50" spans="1:10" s="65" customFormat="1" ht="12.75">
      <c r="A50" s="109" t="s">
        <v>401</v>
      </c>
      <c r="B50" s="149">
        <v>1.415</v>
      </c>
      <c r="C50" s="118" t="s">
        <v>12</v>
      </c>
      <c r="D50" s="119" t="s">
        <v>13</v>
      </c>
      <c r="E50" s="117" t="s">
        <v>402</v>
      </c>
      <c r="F50" s="120">
        <v>1040</v>
      </c>
      <c r="G50" s="117" t="s">
        <v>109</v>
      </c>
      <c r="H50" s="171" t="s">
        <v>397</v>
      </c>
      <c r="I50" s="194"/>
      <c r="J50" s="195"/>
    </row>
    <row r="51" spans="1:10" s="65" customFormat="1" ht="12.75">
      <c r="A51" s="109" t="s">
        <v>61</v>
      </c>
      <c r="B51" s="148">
        <v>1.013</v>
      </c>
      <c r="C51" s="123" t="s">
        <v>12</v>
      </c>
      <c r="D51" s="124" t="s">
        <v>13</v>
      </c>
      <c r="E51" s="117" t="s">
        <v>62</v>
      </c>
      <c r="F51" s="114">
        <v>1008</v>
      </c>
      <c r="G51" s="114" t="s">
        <v>21</v>
      </c>
      <c r="H51" s="174">
        <v>578995141</v>
      </c>
      <c r="I51" s="196"/>
      <c r="J51" s="195"/>
    </row>
    <row r="52" spans="1:10" s="65" customFormat="1" ht="12.75">
      <c r="A52" s="109" t="s">
        <v>63</v>
      </c>
      <c r="B52" s="68">
        <v>2.5</v>
      </c>
      <c r="C52" s="118" t="s">
        <v>12</v>
      </c>
      <c r="D52" s="127" t="s">
        <v>13</v>
      </c>
      <c r="E52" s="113"/>
      <c r="F52" s="121" t="s">
        <v>33</v>
      </c>
      <c r="G52" s="121" t="s">
        <v>64</v>
      </c>
      <c r="H52" s="172" t="s">
        <v>65</v>
      </c>
      <c r="I52" s="194"/>
      <c r="J52" s="195"/>
    </row>
    <row r="53" spans="1:10" s="65" customFormat="1" ht="12.75">
      <c r="A53" s="109" t="s">
        <v>403</v>
      </c>
      <c r="B53" s="68">
        <v>6.3</v>
      </c>
      <c r="C53" s="118" t="s">
        <v>12</v>
      </c>
      <c r="D53" s="119" t="s">
        <v>13</v>
      </c>
      <c r="E53" s="117" t="s">
        <v>404</v>
      </c>
      <c r="F53" s="120">
        <v>1040</v>
      </c>
      <c r="G53" s="117" t="s">
        <v>109</v>
      </c>
      <c r="H53" s="171" t="s">
        <v>397</v>
      </c>
      <c r="I53" s="194"/>
      <c r="J53" s="195"/>
    </row>
    <row r="54" spans="1:9" ht="12.75">
      <c r="A54" s="109" t="s">
        <v>459</v>
      </c>
      <c r="B54" s="68">
        <v>0.298</v>
      </c>
      <c r="C54" s="118" t="s">
        <v>12</v>
      </c>
      <c r="D54" s="127" t="s">
        <v>13</v>
      </c>
      <c r="E54" s="113"/>
      <c r="F54" s="128">
        <v>1043</v>
      </c>
      <c r="G54" s="121" t="s">
        <v>460</v>
      </c>
      <c r="H54" s="171" t="s">
        <v>461</v>
      </c>
      <c r="I54" s="194"/>
    </row>
    <row r="55" spans="1:9" ht="12.75">
      <c r="A55" s="109" t="s">
        <v>462</v>
      </c>
      <c r="B55" s="68">
        <v>0.396</v>
      </c>
      <c r="C55" s="118" t="s">
        <v>12</v>
      </c>
      <c r="D55" s="127" t="s">
        <v>13</v>
      </c>
      <c r="E55" s="113"/>
      <c r="F55" s="128">
        <v>1043</v>
      </c>
      <c r="G55" s="121" t="s">
        <v>460</v>
      </c>
      <c r="H55" s="171" t="s">
        <v>461</v>
      </c>
      <c r="I55" s="194"/>
    </row>
    <row r="56" spans="1:9" ht="12.75">
      <c r="A56" s="109" t="s">
        <v>463</v>
      </c>
      <c r="B56" s="68">
        <v>0.469</v>
      </c>
      <c r="C56" s="118" t="s">
        <v>12</v>
      </c>
      <c r="D56" s="127" t="s">
        <v>13</v>
      </c>
      <c r="E56" s="113"/>
      <c r="F56" s="128">
        <v>1043</v>
      </c>
      <c r="G56" s="121" t="s">
        <v>460</v>
      </c>
      <c r="H56" s="171" t="s">
        <v>461</v>
      </c>
      <c r="I56" s="194"/>
    </row>
    <row r="57" spans="1:9" ht="12.75">
      <c r="A57" s="109" t="s">
        <v>464</v>
      </c>
      <c r="B57" s="68">
        <v>0.505</v>
      </c>
      <c r="C57" s="118" t="s">
        <v>12</v>
      </c>
      <c r="D57" s="127" t="s">
        <v>13</v>
      </c>
      <c r="E57" s="113"/>
      <c r="F57" s="128">
        <v>1043</v>
      </c>
      <c r="G57" s="121" t="s">
        <v>460</v>
      </c>
      <c r="H57" s="171" t="s">
        <v>461</v>
      </c>
      <c r="I57" s="194"/>
    </row>
    <row r="58" spans="1:9" ht="12.75">
      <c r="A58" s="109" t="s">
        <v>66</v>
      </c>
      <c r="B58" s="68">
        <v>3.71</v>
      </c>
      <c r="C58" s="118" t="s">
        <v>12</v>
      </c>
      <c r="D58" s="127" t="s">
        <v>13</v>
      </c>
      <c r="E58" s="113" t="s">
        <v>534</v>
      </c>
      <c r="F58" s="128" t="s">
        <v>67</v>
      </c>
      <c r="G58" s="121"/>
      <c r="H58" s="172"/>
      <c r="I58" s="194"/>
    </row>
    <row r="59" spans="1:9" ht="12.75">
      <c r="A59" s="109" t="s">
        <v>465</v>
      </c>
      <c r="B59" s="68">
        <v>0.709</v>
      </c>
      <c r="C59" s="118" t="s">
        <v>12</v>
      </c>
      <c r="D59" s="127" t="s">
        <v>13</v>
      </c>
      <c r="E59" s="113"/>
      <c r="F59" s="128">
        <v>1043</v>
      </c>
      <c r="G59" s="121" t="s">
        <v>460</v>
      </c>
      <c r="H59" s="171" t="s">
        <v>461</v>
      </c>
      <c r="I59" s="194"/>
    </row>
    <row r="60" spans="1:10" s="42" customFormat="1" ht="12.75">
      <c r="A60" s="110" t="s">
        <v>69</v>
      </c>
      <c r="B60" s="148">
        <v>0.97</v>
      </c>
      <c r="C60" s="123" t="s">
        <v>12</v>
      </c>
      <c r="D60" s="127" t="s">
        <v>13</v>
      </c>
      <c r="E60" s="129" t="s">
        <v>468</v>
      </c>
      <c r="F60" s="114">
        <v>1008</v>
      </c>
      <c r="G60" s="114" t="s">
        <v>21</v>
      </c>
      <c r="H60" s="176">
        <v>578995141</v>
      </c>
      <c r="I60" s="196"/>
      <c r="J60" s="195"/>
    </row>
    <row r="61" spans="1:9" ht="12.75">
      <c r="A61" s="112" t="s">
        <v>380</v>
      </c>
      <c r="B61" s="68">
        <v>1.33</v>
      </c>
      <c r="C61" s="118" t="s">
        <v>12</v>
      </c>
      <c r="D61" s="127" t="s">
        <v>13</v>
      </c>
      <c r="E61" s="113" t="s">
        <v>68</v>
      </c>
      <c r="F61" s="121">
        <v>1043</v>
      </c>
      <c r="G61" s="130" t="s">
        <v>381</v>
      </c>
      <c r="H61" s="171" t="s">
        <v>382</v>
      </c>
      <c r="I61" s="194"/>
    </row>
    <row r="62" spans="1:9" ht="12.75">
      <c r="A62" s="109" t="s">
        <v>940</v>
      </c>
      <c r="B62" s="149">
        <v>1.995</v>
      </c>
      <c r="C62" s="118" t="s">
        <v>12</v>
      </c>
      <c r="D62" s="127" t="s">
        <v>13</v>
      </c>
      <c r="E62" s="113" t="s">
        <v>982</v>
      </c>
      <c r="F62" s="121"/>
      <c r="G62" s="121" t="s">
        <v>935</v>
      </c>
      <c r="H62" s="171" t="s">
        <v>939</v>
      </c>
      <c r="I62" s="194"/>
    </row>
    <row r="63" spans="1:9" ht="12.75">
      <c r="A63" s="109"/>
      <c r="B63" s="149"/>
      <c r="C63" s="118"/>
      <c r="D63" s="127"/>
      <c r="E63" s="113"/>
      <c r="F63" s="121"/>
      <c r="G63" s="121"/>
      <c r="H63" s="171"/>
      <c r="I63" s="194"/>
    </row>
    <row r="64" spans="1:9" ht="12.75">
      <c r="A64" s="109" t="s">
        <v>566</v>
      </c>
      <c r="B64" s="68">
        <v>0.068</v>
      </c>
      <c r="C64" s="118" t="s">
        <v>12</v>
      </c>
      <c r="D64" s="127" t="s">
        <v>13</v>
      </c>
      <c r="E64" s="113" t="s">
        <v>70</v>
      </c>
      <c r="F64" s="121">
        <v>1040</v>
      </c>
      <c r="G64" s="121" t="s">
        <v>567</v>
      </c>
      <c r="H64" s="171" t="s">
        <v>568</v>
      </c>
      <c r="I64" s="194"/>
    </row>
    <row r="65" spans="1:9" ht="12.75">
      <c r="A65" s="109" t="s">
        <v>901</v>
      </c>
      <c r="B65" s="149">
        <v>7</v>
      </c>
      <c r="C65" s="118" t="s">
        <v>12</v>
      </c>
      <c r="D65" s="127" t="s">
        <v>13</v>
      </c>
      <c r="E65" s="113" t="s">
        <v>903</v>
      </c>
      <c r="F65" s="121" t="s">
        <v>27</v>
      </c>
      <c r="G65" s="121"/>
      <c r="H65" s="171" t="s">
        <v>902</v>
      </c>
      <c r="I65" s="194"/>
    </row>
    <row r="66" spans="1:9" ht="12.75">
      <c r="A66" s="109" t="s">
        <v>497</v>
      </c>
      <c r="B66" s="68">
        <v>0.494</v>
      </c>
      <c r="C66" s="118" t="s">
        <v>12</v>
      </c>
      <c r="D66" s="127" t="s">
        <v>13</v>
      </c>
      <c r="E66" s="113" t="s">
        <v>70</v>
      </c>
      <c r="F66" s="121" t="s">
        <v>33</v>
      </c>
      <c r="G66" s="121">
        <v>100512</v>
      </c>
      <c r="H66" s="172"/>
      <c r="I66" s="194"/>
    </row>
    <row r="67" spans="1:9" ht="12.75">
      <c r="A67" s="109" t="s">
        <v>915</v>
      </c>
      <c r="B67" s="68">
        <v>0.37</v>
      </c>
      <c r="C67" s="118" t="s">
        <v>12</v>
      </c>
      <c r="D67" s="127" t="s">
        <v>13</v>
      </c>
      <c r="E67" s="113" t="s">
        <v>281</v>
      </c>
      <c r="F67" s="121"/>
      <c r="G67" s="121" t="s">
        <v>633</v>
      </c>
      <c r="H67" s="171"/>
      <c r="I67" s="194"/>
    </row>
    <row r="68" spans="1:9" ht="12.75">
      <c r="A68" s="109" t="s">
        <v>912</v>
      </c>
      <c r="B68" s="149">
        <v>1.15</v>
      </c>
      <c r="C68" s="118" t="s">
        <v>12</v>
      </c>
      <c r="D68" s="127" t="s">
        <v>13</v>
      </c>
      <c r="E68" s="113" t="s">
        <v>281</v>
      </c>
      <c r="F68" s="121"/>
      <c r="G68" s="121" t="s">
        <v>913</v>
      </c>
      <c r="H68" s="171" t="s">
        <v>914</v>
      </c>
      <c r="I68" s="194"/>
    </row>
    <row r="69" spans="1:9" ht="12.75">
      <c r="A69" s="109" t="s">
        <v>496</v>
      </c>
      <c r="B69" s="219">
        <v>1.5</v>
      </c>
      <c r="C69" s="118" t="s">
        <v>12</v>
      </c>
      <c r="D69" s="127" t="s">
        <v>13</v>
      </c>
      <c r="E69" s="220" t="s">
        <v>699</v>
      </c>
      <c r="F69" s="121">
        <v>1020</v>
      </c>
      <c r="G69" s="121" t="s">
        <v>429</v>
      </c>
      <c r="H69" s="171" t="s">
        <v>430</v>
      </c>
      <c r="I69" s="194"/>
    </row>
    <row r="70" spans="1:9" ht="12.75">
      <c r="A70" s="109" t="s">
        <v>456</v>
      </c>
      <c r="B70" s="145">
        <v>0.34</v>
      </c>
      <c r="C70" s="118" t="s">
        <v>12</v>
      </c>
      <c r="D70" s="127" t="s">
        <v>13</v>
      </c>
      <c r="E70" s="113" t="s">
        <v>457</v>
      </c>
      <c r="F70" s="121" t="s">
        <v>33</v>
      </c>
      <c r="G70" s="121" t="s">
        <v>416</v>
      </c>
      <c r="H70" s="171" t="s">
        <v>458</v>
      </c>
      <c r="I70" s="194"/>
    </row>
    <row r="71" spans="1:9" ht="12.75">
      <c r="A71" s="109" t="s">
        <v>431</v>
      </c>
      <c r="B71" s="68">
        <v>2.004</v>
      </c>
      <c r="C71" s="118" t="s">
        <v>12</v>
      </c>
      <c r="D71" s="127" t="s">
        <v>13</v>
      </c>
      <c r="E71" s="113" t="s">
        <v>455</v>
      </c>
      <c r="F71" s="121">
        <v>1020</v>
      </c>
      <c r="G71" s="121" t="s">
        <v>429</v>
      </c>
      <c r="H71" s="171" t="s">
        <v>430</v>
      </c>
      <c r="I71" s="194"/>
    </row>
    <row r="72" spans="1:9" ht="12.75">
      <c r="A72" s="109" t="s">
        <v>489</v>
      </c>
      <c r="B72" s="68">
        <v>1.07</v>
      </c>
      <c r="C72" s="118" t="s">
        <v>12</v>
      </c>
      <c r="D72" s="127" t="s">
        <v>13</v>
      </c>
      <c r="E72" s="113" t="s">
        <v>490</v>
      </c>
      <c r="F72" s="121">
        <v>1020</v>
      </c>
      <c r="G72" s="121" t="s">
        <v>429</v>
      </c>
      <c r="H72" s="171" t="s">
        <v>430</v>
      </c>
      <c r="I72" s="194"/>
    </row>
    <row r="73" spans="1:9" ht="12.75">
      <c r="A73" s="109" t="s">
        <v>937</v>
      </c>
      <c r="B73" s="149">
        <v>1.72</v>
      </c>
      <c r="C73" s="118" t="s">
        <v>12</v>
      </c>
      <c r="D73" s="127" t="s">
        <v>13</v>
      </c>
      <c r="E73" s="113" t="s">
        <v>938</v>
      </c>
      <c r="F73" s="121"/>
      <c r="G73" s="121" t="s">
        <v>935</v>
      </c>
      <c r="H73" s="171" t="s">
        <v>939</v>
      </c>
      <c r="I73" s="194"/>
    </row>
    <row r="74" spans="1:9" ht="12.75">
      <c r="A74" s="109" t="s">
        <v>71</v>
      </c>
      <c r="B74" s="145">
        <f>30.6-11.722</f>
        <v>18.878</v>
      </c>
      <c r="C74" s="118" t="s">
        <v>12</v>
      </c>
      <c r="D74" s="127" t="s">
        <v>13</v>
      </c>
      <c r="E74" s="113" t="s">
        <v>1007</v>
      </c>
      <c r="F74" s="121"/>
      <c r="G74" s="121" t="s">
        <v>1008</v>
      </c>
      <c r="H74" s="171" t="s">
        <v>620</v>
      </c>
      <c r="I74" s="194"/>
    </row>
    <row r="75" spans="1:9" ht="12.75">
      <c r="A75" s="109" t="s">
        <v>486</v>
      </c>
      <c r="B75" s="145">
        <v>3.6</v>
      </c>
      <c r="C75" s="118" t="s">
        <v>12</v>
      </c>
      <c r="D75" s="127" t="s">
        <v>13</v>
      </c>
      <c r="E75" s="113" t="s">
        <v>68</v>
      </c>
      <c r="F75" s="121"/>
      <c r="G75" s="121" t="s">
        <v>487</v>
      </c>
      <c r="H75" s="171" t="s">
        <v>488</v>
      </c>
      <c r="I75" s="194"/>
    </row>
    <row r="76" spans="1:9" ht="12.75">
      <c r="A76" s="109" t="s">
        <v>846</v>
      </c>
      <c r="B76" s="145">
        <v>5.65</v>
      </c>
      <c r="C76" s="118" t="s">
        <v>12</v>
      </c>
      <c r="D76" s="127" t="s">
        <v>13</v>
      </c>
      <c r="E76" s="113" t="s">
        <v>68</v>
      </c>
      <c r="F76" s="121"/>
      <c r="G76" s="121" t="s">
        <v>847</v>
      </c>
      <c r="H76" s="171" t="s">
        <v>488</v>
      </c>
      <c r="I76" s="194"/>
    </row>
    <row r="77" spans="1:9" ht="12.75">
      <c r="A77" s="109"/>
      <c r="B77" s="145"/>
      <c r="C77" s="118"/>
      <c r="D77" s="127"/>
      <c r="E77" s="113"/>
      <c r="F77" s="121"/>
      <c r="G77" s="121"/>
      <c r="H77" s="171"/>
      <c r="I77" s="194"/>
    </row>
    <row r="78" spans="1:9" ht="12.75">
      <c r="A78" s="109" t="s">
        <v>931</v>
      </c>
      <c r="B78" s="145">
        <v>0.012</v>
      </c>
      <c r="C78" s="118" t="s">
        <v>12</v>
      </c>
      <c r="D78" s="127" t="s">
        <v>13</v>
      </c>
      <c r="E78" s="113" t="s">
        <v>932</v>
      </c>
      <c r="F78" s="121"/>
      <c r="G78" s="121" t="s">
        <v>935</v>
      </c>
      <c r="H78" s="171"/>
      <c r="I78" s="194"/>
    </row>
    <row r="79" spans="1:9" ht="12.75">
      <c r="A79" s="109" t="s">
        <v>842</v>
      </c>
      <c r="B79" s="145">
        <v>0.87</v>
      </c>
      <c r="C79" s="118" t="s">
        <v>12</v>
      </c>
      <c r="D79" s="127" t="s">
        <v>13</v>
      </c>
      <c r="E79" s="113" t="s">
        <v>843</v>
      </c>
      <c r="F79" s="121"/>
      <c r="G79" s="121" t="s">
        <v>844</v>
      </c>
      <c r="H79" s="171" t="s">
        <v>845</v>
      </c>
      <c r="I79" s="194"/>
    </row>
    <row r="80" spans="1:9" ht="12.75">
      <c r="A80" s="109" t="s">
        <v>506</v>
      </c>
      <c r="B80" s="145">
        <v>0</v>
      </c>
      <c r="C80" s="118" t="s">
        <v>12</v>
      </c>
      <c r="D80" s="127" t="s">
        <v>13</v>
      </c>
      <c r="E80" s="113"/>
      <c r="F80" s="121"/>
      <c r="G80" s="121"/>
      <c r="H80" s="171"/>
      <c r="I80" s="194"/>
    </row>
    <row r="81" spans="1:9" ht="12.75">
      <c r="A81" s="9"/>
      <c r="B81" s="145"/>
      <c r="C81" s="6"/>
      <c r="D81" s="29"/>
      <c r="E81" s="12"/>
      <c r="F81" s="13"/>
      <c r="G81" s="13"/>
      <c r="H81" s="177"/>
      <c r="I81" s="194"/>
    </row>
    <row r="82" spans="1:9" ht="12.75">
      <c r="A82" s="9"/>
      <c r="B82" s="145"/>
      <c r="C82" s="6"/>
      <c r="D82" s="29"/>
      <c r="E82" s="12"/>
      <c r="F82" s="13"/>
      <c r="G82" s="13"/>
      <c r="H82" s="177"/>
      <c r="I82" s="194"/>
    </row>
    <row r="83" spans="1:10" s="77" customFormat="1" ht="26.25">
      <c r="A83" s="86" t="s">
        <v>152</v>
      </c>
      <c r="B83" s="151"/>
      <c r="C83" s="87"/>
      <c r="D83" s="76"/>
      <c r="E83" s="76"/>
      <c r="F83" s="76"/>
      <c r="G83" s="76"/>
      <c r="H83" s="178"/>
      <c r="I83" s="206"/>
      <c r="J83" s="202"/>
    </row>
    <row r="84" spans="1:10" ht="12.75">
      <c r="A84" s="9" t="s">
        <v>819</v>
      </c>
      <c r="B84" s="235">
        <v>10.9</v>
      </c>
      <c r="C84" s="6" t="s">
        <v>12</v>
      </c>
      <c r="D84" s="29" t="s">
        <v>13</v>
      </c>
      <c r="E84" s="13" t="s">
        <v>816</v>
      </c>
      <c r="F84" s="15">
        <v>1008</v>
      </c>
      <c r="G84" s="15" t="s">
        <v>817</v>
      </c>
      <c r="H84" s="233" t="s">
        <v>818</v>
      </c>
      <c r="I84" s="234"/>
      <c r="J84"/>
    </row>
    <row r="85" spans="1:9" ht="12.75">
      <c r="A85" s="9" t="s">
        <v>540</v>
      </c>
      <c r="B85" s="145">
        <v>0.274</v>
      </c>
      <c r="C85" s="6" t="s">
        <v>12</v>
      </c>
      <c r="D85" s="29" t="s">
        <v>13</v>
      </c>
      <c r="E85" s="44" t="s">
        <v>379</v>
      </c>
      <c r="F85" s="15">
        <v>1010</v>
      </c>
      <c r="G85" s="15" t="s">
        <v>153</v>
      </c>
      <c r="H85" s="179" t="s">
        <v>413</v>
      </c>
      <c r="I85" s="200"/>
    </row>
    <row r="86" spans="1:9" ht="12.75">
      <c r="A86" s="9" t="s">
        <v>539</v>
      </c>
      <c r="B86" s="145">
        <v>2</v>
      </c>
      <c r="C86" s="6" t="s">
        <v>12</v>
      </c>
      <c r="D86" s="29" t="s">
        <v>13</v>
      </c>
      <c r="E86" s="13" t="s">
        <v>154</v>
      </c>
      <c r="F86" s="15">
        <v>1030</v>
      </c>
      <c r="G86" s="15" t="s">
        <v>135</v>
      </c>
      <c r="H86" s="179" t="s">
        <v>414</v>
      </c>
      <c r="I86" s="200"/>
    </row>
    <row r="87" spans="1:9" ht="12.75">
      <c r="A87" s="9" t="s">
        <v>703</v>
      </c>
      <c r="B87" s="145">
        <v>0.648</v>
      </c>
      <c r="C87" s="6" t="s">
        <v>12</v>
      </c>
      <c r="D87" s="29" t="s">
        <v>13</v>
      </c>
      <c r="E87" s="13" t="s">
        <v>615</v>
      </c>
      <c r="F87" s="15"/>
      <c r="G87" s="15"/>
      <c r="H87" s="179" t="s">
        <v>614</v>
      </c>
      <c r="I87" s="200"/>
    </row>
    <row r="88" spans="1:9" ht="12.75">
      <c r="A88" s="9" t="s">
        <v>840</v>
      </c>
      <c r="B88" s="145">
        <v>1.1</v>
      </c>
      <c r="C88" s="6" t="s">
        <v>12</v>
      </c>
      <c r="D88" s="29" t="s">
        <v>13</v>
      </c>
      <c r="E88" s="13" t="s">
        <v>68</v>
      </c>
      <c r="F88" s="15"/>
      <c r="G88" s="15" t="s">
        <v>838</v>
      </c>
      <c r="H88" s="179" t="s">
        <v>841</v>
      </c>
      <c r="I88" s="200"/>
    </row>
    <row r="89" spans="1:9" ht="12.75">
      <c r="A89" s="9" t="s">
        <v>704</v>
      </c>
      <c r="B89" s="145">
        <v>104</v>
      </c>
      <c r="C89" s="6" t="s">
        <v>12</v>
      </c>
      <c r="D89" s="29" t="s">
        <v>13</v>
      </c>
      <c r="E89" s="13" t="s">
        <v>705</v>
      </c>
      <c r="F89" s="15" t="s">
        <v>204</v>
      </c>
      <c r="G89" s="15"/>
      <c r="H89" s="179"/>
      <c r="I89" s="200"/>
    </row>
    <row r="90" spans="1:9" ht="12.75">
      <c r="A90" s="9" t="s">
        <v>541</v>
      </c>
      <c r="B90" s="145">
        <v>9.5</v>
      </c>
      <c r="C90" s="6" t="s">
        <v>12</v>
      </c>
      <c r="D90" s="29" t="s">
        <v>13</v>
      </c>
      <c r="E90" s="13" t="s">
        <v>155</v>
      </c>
      <c r="F90" s="15">
        <v>1025</v>
      </c>
      <c r="G90" s="15" t="s">
        <v>156</v>
      </c>
      <c r="H90" s="179" t="s">
        <v>157</v>
      </c>
      <c r="I90" s="200"/>
    </row>
    <row r="91" spans="1:9" ht="12.75">
      <c r="A91" s="9" t="s">
        <v>569</v>
      </c>
      <c r="B91" s="145">
        <v>24</v>
      </c>
      <c r="C91" s="6" t="s">
        <v>12</v>
      </c>
      <c r="D91" s="29" t="s">
        <v>13</v>
      </c>
      <c r="E91" s="13" t="s">
        <v>68</v>
      </c>
      <c r="F91" s="15"/>
      <c r="G91" s="15" t="s">
        <v>561</v>
      </c>
      <c r="H91" s="179" t="s">
        <v>562</v>
      </c>
      <c r="I91" s="200"/>
    </row>
    <row r="92" spans="1:9" ht="12.75">
      <c r="A92" s="9" t="s">
        <v>836</v>
      </c>
      <c r="B92" s="145">
        <v>1.6</v>
      </c>
      <c r="C92" s="6" t="s">
        <v>12</v>
      </c>
      <c r="D92" s="29" t="s">
        <v>13</v>
      </c>
      <c r="E92" s="13" t="s">
        <v>837</v>
      </c>
      <c r="F92" s="15"/>
      <c r="G92" s="15" t="s">
        <v>838</v>
      </c>
      <c r="H92" s="179" t="s">
        <v>839</v>
      </c>
      <c r="I92" s="200"/>
    </row>
    <row r="93" spans="1:10" ht="12.75">
      <c r="A93" s="9" t="s">
        <v>542</v>
      </c>
      <c r="B93" s="145">
        <f>0.6+17.55-1.26</f>
        <v>16.89</v>
      </c>
      <c r="C93" s="6" t="s">
        <v>12</v>
      </c>
      <c r="D93" s="29" t="s">
        <v>13</v>
      </c>
      <c r="E93" s="13"/>
      <c r="F93" s="38"/>
      <c r="G93" s="15" t="s">
        <v>992</v>
      </c>
      <c r="H93" s="179" t="s">
        <v>979</v>
      </c>
      <c r="I93" s="200"/>
      <c r="J93" s="195" t="s">
        <v>471</v>
      </c>
    </row>
    <row r="94" spans="1:9" ht="12.75">
      <c r="A94" s="9" t="s">
        <v>693</v>
      </c>
      <c r="B94" s="145">
        <v>5.6</v>
      </c>
      <c r="C94" s="6" t="s">
        <v>12</v>
      </c>
      <c r="D94" s="29" t="s">
        <v>13</v>
      </c>
      <c r="E94" s="13" t="s">
        <v>980</v>
      </c>
      <c r="F94" s="15"/>
      <c r="G94" s="15" t="s">
        <v>694</v>
      </c>
      <c r="H94" s="179" t="s">
        <v>695</v>
      </c>
      <c r="I94" s="200"/>
    </row>
    <row r="95" spans="1:9" ht="12.75">
      <c r="A95" s="9"/>
      <c r="B95" s="145"/>
      <c r="C95" s="6"/>
      <c r="D95" s="29"/>
      <c r="E95" s="12"/>
      <c r="F95" s="13"/>
      <c r="G95" s="13"/>
      <c r="H95" s="177"/>
      <c r="I95" s="194"/>
    </row>
    <row r="96" spans="1:10" s="77" customFormat="1" ht="26.25">
      <c r="A96" s="74" t="s">
        <v>72</v>
      </c>
      <c r="B96" s="144"/>
      <c r="C96" s="75"/>
      <c r="D96" s="76"/>
      <c r="E96" s="76"/>
      <c r="F96" s="76"/>
      <c r="G96" s="76"/>
      <c r="H96" s="178"/>
      <c r="I96" s="201"/>
      <c r="J96" s="202"/>
    </row>
    <row r="97" spans="1:9" ht="12.75">
      <c r="A97" s="9" t="s">
        <v>731</v>
      </c>
      <c r="B97" s="145">
        <v>2.6</v>
      </c>
      <c r="C97" s="6" t="s">
        <v>12</v>
      </c>
      <c r="D97" s="29" t="s">
        <v>13</v>
      </c>
      <c r="E97" s="12"/>
      <c r="F97" s="13">
        <v>1002</v>
      </c>
      <c r="G97" s="13" t="s">
        <v>732</v>
      </c>
      <c r="H97" s="177" t="s">
        <v>733</v>
      </c>
      <c r="I97" s="194"/>
    </row>
    <row r="98" spans="1:9" ht="12.75">
      <c r="A98" s="9" t="s">
        <v>1009</v>
      </c>
      <c r="B98" s="145">
        <v>36</v>
      </c>
      <c r="C98" s="6" t="s">
        <v>12</v>
      </c>
      <c r="D98" s="29" t="s">
        <v>13</v>
      </c>
      <c r="E98" s="12" t="s">
        <v>1010</v>
      </c>
      <c r="F98" s="13"/>
      <c r="G98" s="254" t="s">
        <v>1006</v>
      </c>
      <c r="H98" s="177" t="s">
        <v>1011</v>
      </c>
      <c r="I98" s="194"/>
    </row>
    <row r="99" spans="1:9" ht="12.75">
      <c r="A99" s="9" t="s">
        <v>906</v>
      </c>
      <c r="B99" s="145">
        <v>22</v>
      </c>
      <c r="C99" s="6" t="s">
        <v>12</v>
      </c>
      <c r="D99" s="29" t="s">
        <v>13</v>
      </c>
      <c r="E99" s="12" t="s">
        <v>907</v>
      </c>
      <c r="F99" s="13" t="s">
        <v>27</v>
      </c>
      <c r="G99" s="13"/>
      <c r="H99" s="177" t="s">
        <v>902</v>
      </c>
      <c r="I99" s="194"/>
    </row>
    <row r="100" spans="1:9" ht="12.75">
      <c r="A100" s="9" t="s">
        <v>344</v>
      </c>
      <c r="B100" s="145">
        <v>3.2</v>
      </c>
      <c r="C100" s="6" t="s">
        <v>12</v>
      </c>
      <c r="D100" s="29" t="s">
        <v>13</v>
      </c>
      <c r="E100" s="12"/>
      <c r="F100" s="13" t="s">
        <v>345</v>
      </c>
      <c r="G100" s="13" t="s">
        <v>130</v>
      </c>
      <c r="H100" s="177" t="s">
        <v>346</v>
      </c>
      <c r="I100" s="194"/>
    </row>
    <row r="101" spans="1:9" ht="12.75">
      <c r="A101" s="9" t="s">
        <v>948</v>
      </c>
      <c r="B101" s="145"/>
      <c r="C101" s="6" t="s">
        <v>949</v>
      </c>
      <c r="D101" s="29" t="s">
        <v>13</v>
      </c>
      <c r="E101" s="12"/>
      <c r="F101" s="13" t="s">
        <v>204</v>
      </c>
      <c r="G101" s="13" t="s">
        <v>950</v>
      </c>
      <c r="H101" s="177" t="s">
        <v>951</v>
      </c>
      <c r="I101" s="194"/>
    </row>
    <row r="102" spans="1:9" ht="12.75">
      <c r="A102" s="9" t="s">
        <v>80</v>
      </c>
      <c r="B102" s="145">
        <v>30</v>
      </c>
      <c r="C102" s="6" t="s">
        <v>12</v>
      </c>
      <c r="D102" s="29" t="s">
        <v>13</v>
      </c>
      <c r="E102" s="12" t="s">
        <v>364</v>
      </c>
      <c r="F102" s="13">
        <v>1040</v>
      </c>
      <c r="G102" s="13" t="s">
        <v>594</v>
      </c>
      <c r="H102" s="177" t="s">
        <v>81</v>
      </c>
      <c r="I102" s="194"/>
    </row>
    <row r="103" spans="1:9" ht="12.75">
      <c r="A103" s="9" t="s">
        <v>900</v>
      </c>
      <c r="B103" s="145">
        <v>2.88</v>
      </c>
      <c r="C103" s="6" t="s">
        <v>12</v>
      </c>
      <c r="D103" s="29" t="s">
        <v>13</v>
      </c>
      <c r="E103" s="12" t="s">
        <v>68</v>
      </c>
      <c r="F103" s="13"/>
      <c r="G103" s="13" t="s">
        <v>623</v>
      </c>
      <c r="H103" s="177" t="s">
        <v>624</v>
      </c>
      <c r="I103" s="194"/>
    </row>
    <row r="104" spans="1:9" ht="12.75">
      <c r="A104" s="9" t="s">
        <v>644</v>
      </c>
      <c r="B104" s="145">
        <v>4.25</v>
      </c>
      <c r="C104" s="6" t="s">
        <v>12</v>
      </c>
      <c r="D104" s="29" t="s">
        <v>13</v>
      </c>
      <c r="E104" s="12" t="s">
        <v>645</v>
      </c>
      <c r="F104" s="13"/>
      <c r="G104" s="13" t="s">
        <v>633</v>
      </c>
      <c r="H104" s="177" t="s">
        <v>643</v>
      </c>
      <c r="I104" s="194"/>
    </row>
    <row r="105" spans="1:9" ht="12.75">
      <c r="A105" s="9" t="s">
        <v>511</v>
      </c>
      <c r="B105" s="145">
        <v>4.65</v>
      </c>
      <c r="C105" s="6" t="s">
        <v>12</v>
      </c>
      <c r="D105" s="29" t="s">
        <v>13</v>
      </c>
      <c r="E105" s="12" t="s">
        <v>510</v>
      </c>
      <c r="F105" s="13">
        <v>1043</v>
      </c>
      <c r="G105" s="13" t="s">
        <v>508</v>
      </c>
      <c r="H105" s="177" t="s">
        <v>509</v>
      </c>
      <c r="I105" s="194"/>
    </row>
    <row r="106" spans="1:9" ht="12.75">
      <c r="A106" s="9" t="s">
        <v>894</v>
      </c>
      <c r="B106" s="145">
        <v>12.3</v>
      </c>
      <c r="C106" s="6" t="s">
        <v>12</v>
      </c>
      <c r="D106" s="29" t="s">
        <v>13</v>
      </c>
      <c r="E106" s="12" t="s">
        <v>674</v>
      </c>
      <c r="F106" s="13" t="s">
        <v>204</v>
      </c>
      <c r="G106" s="13"/>
      <c r="H106" s="177"/>
      <c r="I106" s="194"/>
    </row>
    <row r="107" spans="1:9" ht="12.75">
      <c r="A107" s="9" t="s">
        <v>895</v>
      </c>
      <c r="B107" s="145">
        <v>13.4</v>
      </c>
      <c r="C107" s="6" t="s">
        <v>12</v>
      </c>
      <c r="D107" s="29" t="s">
        <v>13</v>
      </c>
      <c r="E107" s="12" t="s">
        <v>370</v>
      </c>
      <c r="F107" s="13" t="s">
        <v>87</v>
      </c>
      <c r="G107" s="13"/>
      <c r="H107" s="177"/>
      <c r="I107" s="194"/>
    </row>
    <row r="108" spans="1:9" ht="13.5" customHeight="1">
      <c r="A108" s="9" t="s">
        <v>447</v>
      </c>
      <c r="B108" s="145"/>
      <c r="C108" s="6" t="s">
        <v>656</v>
      </c>
      <c r="D108" s="29">
        <v>12000</v>
      </c>
      <c r="E108" s="12" t="s">
        <v>446</v>
      </c>
      <c r="F108" s="13" t="s">
        <v>204</v>
      </c>
      <c r="G108" s="13"/>
      <c r="H108" s="177" t="s">
        <v>443</v>
      </c>
      <c r="I108" s="194"/>
    </row>
    <row r="109" spans="1:9" ht="13.5" customHeight="1">
      <c r="A109" s="9" t="s">
        <v>445</v>
      </c>
      <c r="B109" s="145"/>
      <c r="C109" s="6" t="s">
        <v>657</v>
      </c>
      <c r="D109" s="29">
        <v>12000</v>
      </c>
      <c r="E109" s="12" t="s">
        <v>446</v>
      </c>
      <c r="F109" s="13" t="s">
        <v>204</v>
      </c>
      <c r="G109" s="13"/>
      <c r="H109" s="177" t="s">
        <v>443</v>
      </c>
      <c r="I109" s="194"/>
    </row>
    <row r="110" spans="1:9" ht="13.5" customHeight="1">
      <c r="A110" s="9" t="s">
        <v>799</v>
      </c>
      <c r="B110" s="145">
        <v>0.03</v>
      </c>
      <c r="C110" s="10" t="s">
        <v>12</v>
      </c>
      <c r="D110" s="29">
        <v>9500</v>
      </c>
      <c r="E110" s="12" t="s">
        <v>442</v>
      </c>
      <c r="F110" s="13">
        <v>1010</v>
      </c>
      <c r="G110" s="13" t="s">
        <v>797</v>
      </c>
      <c r="H110" s="177" t="s">
        <v>800</v>
      </c>
      <c r="I110" s="194"/>
    </row>
    <row r="111" spans="1:9" ht="13.5" customHeight="1">
      <c r="A111" s="9" t="s">
        <v>441</v>
      </c>
      <c r="B111" s="145"/>
      <c r="C111" s="10" t="s">
        <v>801</v>
      </c>
      <c r="D111" s="29">
        <v>9500</v>
      </c>
      <c r="E111" s="12" t="s">
        <v>442</v>
      </c>
      <c r="F111" s="13" t="s">
        <v>204</v>
      </c>
      <c r="G111" s="13"/>
      <c r="H111" s="177" t="s">
        <v>443</v>
      </c>
      <c r="I111" s="194"/>
    </row>
    <row r="112" spans="1:9" ht="13.5" customHeight="1">
      <c r="A112" s="9" t="s">
        <v>444</v>
      </c>
      <c r="B112" s="145"/>
      <c r="C112" s="10" t="s">
        <v>802</v>
      </c>
      <c r="D112" s="29">
        <v>9600</v>
      </c>
      <c r="E112" s="12" t="s">
        <v>442</v>
      </c>
      <c r="F112" s="13" t="s">
        <v>204</v>
      </c>
      <c r="G112" s="13"/>
      <c r="H112" s="177" t="s">
        <v>443</v>
      </c>
      <c r="I112" s="194"/>
    </row>
    <row r="113" spans="1:9" ht="13.5" customHeight="1">
      <c r="A113" s="9" t="s">
        <v>608</v>
      </c>
      <c r="B113" s="145"/>
      <c r="C113" s="10" t="s">
        <v>803</v>
      </c>
      <c r="D113" s="29" t="s">
        <v>13</v>
      </c>
      <c r="E113" s="12"/>
      <c r="F113" s="13" t="s">
        <v>87</v>
      </c>
      <c r="G113" s="13"/>
      <c r="H113" s="177"/>
      <c r="I113" s="194"/>
    </row>
    <row r="114" spans="1:9" ht="13.5" customHeight="1">
      <c r="A114" s="9" t="s">
        <v>472</v>
      </c>
      <c r="B114" s="145"/>
      <c r="C114" s="10" t="s">
        <v>803</v>
      </c>
      <c r="D114" s="29" t="s">
        <v>13</v>
      </c>
      <c r="E114" s="12"/>
      <c r="F114" s="13" t="s">
        <v>87</v>
      </c>
      <c r="G114" s="13"/>
      <c r="H114" s="177"/>
      <c r="I114" s="194"/>
    </row>
    <row r="115" spans="1:9" ht="13.5" customHeight="1">
      <c r="A115" s="9" t="s">
        <v>383</v>
      </c>
      <c r="B115" s="145">
        <v>6.08</v>
      </c>
      <c r="C115" s="6" t="s">
        <v>12</v>
      </c>
      <c r="D115" s="29" t="s">
        <v>13</v>
      </c>
      <c r="E115" s="12" t="s">
        <v>652</v>
      </c>
      <c r="F115" s="13" t="s">
        <v>73</v>
      </c>
      <c r="G115" s="13" t="s">
        <v>74</v>
      </c>
      <c r="H115" s="177" t="s">
        <v>75</v>
      </c>
      <c r="I115" s="194"/>
    </row>
    <row r="116" spans="1:9" ht="13.5" customHeight="1">
      <c r="A116" s="9" t="s">
        <v>855</v>
      </c>
      <c r="B116" s="145">
        <v>1</v>
      </c>
      <c r="C116" s="6" t="s">
        <v>12</v>
      </c>
      <c r="D116" s="29" t="s">
        <v>13</v>
      </c>
      <c r="E116" s="12" t="s">
        <v>856</v>
      </c>
      <c r="F116" s="13"/>
      <c r="G116" s="13" t="s">
        <v>853</v>
      </c>
      <c r="H116" s="177" t="s">
        <v>857</v>
      </c>
      <c r="I116" s="194"/>
    </row>
    <row r="117" spans="1:9" ht="13.5" customHeight="1">
      <c r="A117" s="9" t="s">
        <v>384</v>
      </c>
      <c r="B117" s="145">
        <v>11</v>
      </c>
      <c r="C117" s="6" t="s">
        <v>12</v>
      </c>
      <c r="D117" s="29" t="s">
        <v>13</v>
      </c>
      <c r="E117" s="12" t="s">
        <v>76</v>
      </c>
      <c r="F117" s="13" t="s">
        <v>73</v>
      </c>
      <c r="G117" s="13" t="s">
        <v>648</v>
      </c>
      <c r="H117" s="177" t="s">
        <v>77</v>
      </c>
      <c r="I117" s="194"/>
    </row>
    <row r="118" spans="1:8" ht="12.75">
      <c r="A118" s="9" t="s">
        <v>385</v>
      </c>
      <c r="B118" s="30">
        <v>4.75</v>
      </c>
      <c r="C118" s="6" t="s">
        <v>12</v>
      </c>
      <c r="D118" s="29" t="s">
        <v>13</v>
      </c>
      <c r="E118" s="252" t="s">
        <v>822</v>
      </c>
      <c r="G118" s="70" t="s">
        <v>1006</v>
      </c>
      <c r="H118" s="253">
        <v>98052156</v>
      </c>
    </row>
    <row r="119" spans="1:11" ht="12.75">
      <c r="A119" s="9" t="s">
        <v>386</v>
      </c>
      <c r="B119" s="145">
        <f>9.59-3.8</f>
        <v>5.79</v>
      </c>
      <c r="C119" s="6" t="s">
        <v>12</v>
      </c>
      <c r="D119" s="29" t="s">
        <v>13</v>
      </c>
      <c r="E119" s="12" t="s">
        <v>574</v>
      </c>
      <c r="F119" s="13" t="s">
        <v>78</v>
      </c>
      <c r="G119" s="13" t="s">
        <v>500</v>
      </c>
      <c r="H119" s="177" t="s">
        <v>79</v>
      </c>
      <c r="I119" s="194"/>
      <c r="K119" t="s">
        <v>893</v>
      </c>
    </row>
    <row r="120" spans="1:9" ht="12.75">
      <c r="A120" s="9" t="s">
        <v>387</v>
      </c>
      <c r="B120" s="145">
        <v>7.6</v>
      </c>
      <c r="C120" s="6" t="s">
        <v>12</v>
      </c>
      <c r="D120" s="29" t="s">
        <v>13</v>
      </c>
      <c r="E120" s="12"/>
      <c r="F120" s="13"/>
      <c r="G120" s="13" t="s">
        <v>646</v>
      </c>
      <c r="H120" s="177" t="s">
        <v>647</v>
      </c>
      <c r="I120" s="194"/>
    </row>
    <row r="121" spans="1:9" ht="12.75">
      <c r="A121" s="9" t="s">
        <v>388</v>
      </c>
      <c r="B121" s="145">
        <v>1.4</v>
      </c>
      <c r="C121" s="6" t="s">
        <v>12</v>
      </c>
      <c r="D121" s="29" t="s">
        <v>13</v>
      </c>
      <c r="E121" s="12"/>
      <c r="F121" s="13"/>
      <c r="G121" s="13" t="s">
        <v>853</v>
      </c>
      <c r="H121" s="177" t="s">
        <v>858</v>
      </c>
      <c r="I121" s="194"/>
    </row>
    <row r="122" spans="1:9" ht="12.75">
      <c r="A122" s="9" t="s">
        <v>720</v>
      </c>
      <c r="B122" s="145">
        <v>24.35</v>
      </c>
      <c r="C122" s="6" t="s">
        <v>12</v>
      </c>
      <c r="D122" s="29" t="s">
        <v>13</v>
      </c>
      <c r="E122" s="12" t="s">
        <v>181</v>
      </c>
      <c r="F122" s="13"/>
      <c r="G122" s="13" t="s">
        <v>716</v>
      </c>
      <c r="H122" s="177" t="s">
        <v>721</v>
      </c>
      <c r="I122" s="194"/>
    </row>
    <row r="123" spans="1:9" ht="12.75">
      <c r="A123" s="9" t="s">
        <v>82</v>
      </c>
      <c r="B123" s="145">
        <v>2.55</v>
      </c>
      <c r="C123" s="6" t="s">
        <v>12</v>
      </c>
      <c r="D123" s="29" t="s">
        <v>13</v>
      </c>
      <c r="E123" s="12" t="s">
        <v>83</v>
      </c>
      <c r="F123" s="13">
        <v>1013</v>
      </c>
      <c r="G123" s="13" t="s">
        <v>84</v>
      </c>
      <c r="H123" s="177" t="s">
        <v>85</v>
      </c>
      <c r="I123" s="194"/>
    </row>
    <row r="124" spans="1:9" ht="12.75">
      <c r="A124" s="9" t="s">
        <v>602</v>
      </c>
      <c r="B124" s="145">
        <v>7.9</v>
      </c>
      <c r="C124" s="6" t="s">
        <v>12</v>
      </c>
      <c r="D124" s="29" t="s">
        <v>13</v>
      </c>
      <c r="E124" s="12" t="s">
        <v>612</v>
      </c>
      <c r="F124" s="13">
        <v>1043</v>
      </c>
      <c r="G124" s="13" t="s">
        <v>603</v>
      </c>
      <c r="H124" s="177" t="s">
        <v>607</v>
      </c>
      <c r="I124" s="194"/>
    </row>
    <row r="125" spans="1:9" ht="12.75">
      <c r="A125" s="9" t="s">
        <v>86</v>
      </c>
      <c r="B125" s="145">
        <v>9.7</v>
      </c>
      <c r="C125" s="6" t="s">
        <v>654</v>
      </c>
      <c r="D125" s="29" t="s">
        <v>13</v>
      </c>
      <c r="E125" s="12" t="s">
        <v>850</v>
      </c>
      <c r="F125" s="13" t="s">
        <v>87</v>
      </c>
      <c r="G125" s="13" t="s">
        <v>725</v>
      </c>
      <c r="H125" s="177" t="s">
        <v>849</v>
      </c>
      <c r="I125" s="194"/>
    </row>
    <row r="126" spans="1:9" ht="12.75">
      <c r="A126" s="9" t="s">
        <v>880</v>
      </c>
      <c r="B126" s="145">
        <v>0.6</v>
      </c>
      <c r="C126" s="6" t="s">
        <v>12</v>
      </c>
      <c r="D126" s="29" t="s">
        <v>13</v>
      </c>
      <c r="E126" s="12" t="s">
        <v>881</v>
      </c>
      <c r="F126" s="13"/>
      <c r="G126" s="13" t="s">
        <v>847</v>
      </c>
      <c r="H126" s="177" t="s">
        <v>882</v>
      </c>
      <c r="I126" s="194"/>
    </row>
    <row r="127" spans="1:9" ht="12.75">
      <c r="A127" s="9" t="s">
        <v>88</v>
      </c>
      <c r="B127" s="145" t="s">
        <v>12</v>
      </c>
      <c r="C127" s="6" t="s">
        <v>660</v>
      </c>
      <c r="D127" s="29" t="s">
        <v>13</v>
      </c>
      <c r="E127" s="12"/>
      <c r="F127" s="13" t="s">
        <v>87</v>
      </c>
      <c r="G127" s="13"/>
      <c r="H127" s="177"/>
      <c r="I127" s="194"/>
    </row>
    <row r="128" spans="1:9" ht="12.75">
      <c r="A128" s="9" t="s">
        <v>742</v>
      </c>
      <c r="B128" s="145">
        <f>16.25-1.25</f>
        <v>15</v>
      </c>
      <c r="C128" s="6" t="s">
        <v>12</v>
      </c>
      <c r="D128" s="29" t="s">
        <v>13</v>
      </c>
      <c r="E128" s="12" t="s">
        <v>743</v>
      </c>
      <c r="F128" s="13">
        <v>1053</v>
      </c>
      <c r="G128" s="13" t="s">
        <v>974</v>
      </c>
      <c r="H128" s="177" t="s">
        <v>744</v>
      </c>
      <c r="I128" s="194"/>
    </row>
    <row r="129" spans="1:9" ht="12.75">
      <c r="A129" s="9" t="s">
        <v>91</v>
      </c>
      <c r="B129" s="145">
        <f>4-1.275</f>
        <v>2.725</v>
      </c>
      <c r="C129" s="6" t="s">
        <v>12</v>
      </c>
      <c r="D129" s="29" t="s">
        <v>13</v>
      </c>
      <c r="E129" s="12" t="s">
        <v>92</v>
      </c>
      <c r="F129" s="13" t="s">
        <v>89</v>
      </c>
      <c r="G129" s="13" t="s">
        <v>975</v>
      </c>
      <c r="H129" s="177" t="s">
        <v>93</v>
      </c>
      <c r="I129" s="194"/>
    </row>
    <row r="130" spans="1:9" ht="12.75">
      <c r="A130" s="9" t="s">
        <v>94</v>
      </c>
      <c r="B130" s="145">
        <v>0.84</v>
      </c>
      <c r="C130" s="6" t="s">
        <v>12</v>
      </c>
      <c r="D130" s="29" t="s">
        <v>13</v>
      </c>
      <c r="E130" s="12" t="s">
        <v>95</v>
      </c>
      <c r="F130" s="13" t="s">
        <v>96</v>
      </c>
      <c r="G130" s="13" t="s">
        <v>97</v>
      </c>
      <c r="H130" s="177" t="s">
        <v>98</v>
      </c>
      <c r="I130" s="194"/>
    </row>
    <row r="131" spans="1:9" ht="12.75">
      <c r="A131" s="9" t="s">
        <v>99</v>
      </c>
      <c r="B131" s="145" t="s">
        <v>12</v>
      </c>
      <c r="C131" s="6" t="s">
        <v>655</v>
      </c>
      <c r="D131" s="29" t="s">
        <v>13</v>
      </c>
      <c r="E131" s="12"/>
      <c r="F131" s="13" t="s">
        <v>87</v>
      </c>
      <c r="G131" s="13"/>
      <c r="H131" s="177"/>
      <c r="I131" s="194"/>
    </row>
    <row r="132" spans="1:9" ht="12.75">
      <c r="A132" s="9" t="s">
        <v>673</v>
      </c>
      <c r="B132" s="145">
        <v>1.48</v>
      </c>
      <c r="C132" s="6" t="s">
        <v>12</v>
      </c>
      <c r="D132" s="29" t="s">
        <v>13</v>
      </c>
      <c r="E132" s="12" t="s">
        <v>674</v>
      </c>
      <c r="F132" s="13"/>
      <c r="G132" s="13" t="s">
        <v>675</v>
      </c>
      <c r="H132" s="177" t="s">
        <v>93</v>
      </c>
      <c r="I132" s="194"/>
    </row>
    <row r="133" spans="1:9" ht="12.75">
      <c r="A133" s="9" t="s">
        <v>651</v>
      </c>
      <c r="B133" s="145">
        <v>2.2</v>
      </c>
      <c r="C133" s="6" t="s">
        <v>12</v>
      </c>
      <c r="D133" s="29" t="s">
        <v>13</v>
      </c>
      <c r="E133" s="12" t="s">
        <v>649</v>
      </c>
      <c r="F133" s="13"/>
      <c r="G133" s="13" t="s">
        <v>650</v>
      </c>
      <c r="H133" s="177" t="s">
        <v>100</v>
      </c>
      <c r="I133" s="194"/>
    </row>
    <row r="134" spans="1:9" ht="12.75">
      <c r="A134" s="9" t="s">
        <v>101</v>
      </c>
      <c r="B134" s="145" t="s">
        <v>12</v>
      </c>
      <c r="C134" s="6" t="s">
        <v>867</v>
      </c>
      <c r="D134" s="29" t="s">
        <v>13</v>
      </c>
      <c r="E134" s="12"/>
      <c r="F134" s="13" t="s">
        <v>87</v>
      </c>
      <c r="G134" s="13"/>
      <c r="H134" s="177"/>
      <c r="I134" s="194"/>
    </row>
    <row r="135" spans="1:9" ht="12.75">
      <c r="A135" s="9" t="s">
        <v>781</v>
      </c>
      <c r="B135" s="145">
        <v>76.45</v>
      </c>
      <c r="C135" s="6" t="s">
        <v>12</v>
      </c>
      <c r="D135" s="29" t="s">
        <v>13</v>
      </c>
      <c r="E135" s="136" t="s">
        <v>659</v>
      </c>
      <c r="F135" s="13">
        <v>1020</v>
      </c>
      <c r="G135" s="13" t="s">
        <v>782</v>
      </c>
      <c r="H135" s="177" t="s">
        <v>783</v>
      </c>
      <c r="I135" s="194"/>
    </row>
    <row r="136" spans="1:9" ht="12.75">
      <c r="A136" s="9" t="s">
        <v>676</v>
      </c>
      <c r="B136" s="145">
        <v>2.29</v>
      </c>
      <c r="C136" s="6" t="s">
        <v>12</v>
      </c>
      <c r="D136" s="29" t="s">
        <v>13</v>
      </c>
      <c r="E136" s="12" t="s">
        <v>674</v>
      </c>
      <c r="F136" s="13"/>
      <c r="G136" s="13" t="s">
        <v>675</v>
      </c>
      <c r="H136" s="177" t="s">
        <v>93</v>
      </c>
      <c r="I136" s="194"/>
    </row>
    <row r="137" spans="1:9" ht="12.75">
      <c r="A137" s="9" t="s">
        <v>993</v>
      </c>
      <c r="B137" s="145">
        <f>66-20-14-8.3</f>
        <v>23.7</v>
      </c>
      <c r="C137" s="37" t="s">
        <v>12</v>
      </c>
      <c r="D137" s="29" t="s">
        <v>13</v>
      </c>
      <c r="E137" s="12" t="s">
        <v>662</v>
      </c>
      <c r="F137" s="35">
        <v>1010</v>
      </c>
      <c r="G137" s="13" t="s">
        <v>981</v>
      </c>
      <c r="H137" s="177" t="s">
        <v>663</v>
      </c>
      <c r="I137" s="194"/>
    </row>
    <row r="138" spans="1:9" ht="12.75">
      <c r="A138" s="9" t="s">
        <v>734</v>
      </c>
      <c r="B138" s="145">
        <v>24.6</v>
      </c>
      <c r="C138" s="6" t="s">
        <v>12</v>
      </c>
      <c r="D138" s="29" t="s">
        <v>13</v>
      </c>
      <c r="E138" s="12"/>
      <c r="F138" s="13">
        <v>1002</v>
      </c>
      <c r="G138" s="13" t="s">
        <v>732</v>
      </c>
      <c r="H138" s="177" t="s">
        <v>735</v>
      </c>
      <c r="I138" s="194"/>
    </row>
    <row r="139" spans="1:9" ht="12.75">
      <c r="A139" s="9" t="s">
        <v>851</v>
      </c>
      <c r="B139" s="145">
        <v>14</v>
      </c>
      <c r="C139" s="6" t="s">
        <v>12</v>
      </c>
      <c r="D139" s="29" t="s">
        <v>13</v>
      </c>
      <c r="E139" s="12" t="s">
        <v>852</v>
      </c>
      <c r="F139" s="13"/>
      <c r="G139" s="13" t="s">
        <v>853</v>
      </c>
      <c r="H139" s="177" t="s">
        <v>854</v>
      </c>
      <c r="I139" s="194"/>
    </row>
    <row r="140" spans="1:9" ht="12.75">
      <c r="A140" s="9" t="s">
        <v>515</v>
      </c>
      <c r="B140" s="145">
        <v>14.95</v>
      </c>
      <c r="C140" s="6" t="s">
        <v>12</v>
      </c>
      <c r="D140" s="29" t="s">
        <v>13</v>
      </c>
      <c r="E140" s="12" t="s">
        <v>516</v>
      </c>
      <c r="F140" s="13" t="s">
        <v>103</v>
      </c>
      <c r="G140" s="13" t="s">
        <v>104</v>
      </c>
      <c r="H140" s="177" t="s">
        <v>105</v>
      </c>
      <c r="I140" s="194"/>
    </row>
    <row r="141" spans="1:9" ht="12.75">
      <c r="A141" s="9" t="s">
        <v>493</v>
      </c>
      <c r="B141" s="145">
        <v>19.4</v>
      </c>
      <c r="C141" s="37" t="s">
        <v>12</v>
      </c>
      <c r="D141" s="29" t="s">
        <v>13</v>
      </c>
      <c r="E141" s="12" t="s">
        <v>872</v>
      </c>
      <c r="F141" s="13">
        <v>1043</v>
      </c>
      <c r="G141" s="13" t="s">
        <v>873</v>
      </c>
      <c r="H141" s="177" t="s">
        <v>874</v>
      </c>
      <c r="I141" s="194"/>
    </row>
    <row r="142" spans="1:9" ht="12.75">
      <c r="A142" s="9" t="s">
        <v>495</v>
      </c>
      <c r="B142" s="145">
        <v>11</v>
      </c>
      <c r="C142" s="6" t="s">
        <v>12</v>
      </c>
      <c r="D142" s="29" t="s">
        <v>13</v>
      </c>
      <c r="E142" s="12" t="s">
        <v>877</v>
      </c>
      <c r="F142" s="13"/>
      <c r="G142" s="13" t="s">
        <v>875</v>
      </c>
      <c r="H142" s="177" t="s">
        <v>876</v>
      </c>
      <c r="I142" s="194"/>
    </row>
    <row r="143" spans="1:9" ht="12.75">
      <c r="A143" s="9" t="s">
        <v>533</v>
      </c>
      <c r="B143" s="145">
        <v>37.8</v>
      </c>
      <c r="C143" s="37" t="s">
        <v>12</v>
      </c>
      <c r="D143" s="29" t="s">
        <v>13</v>
      </c>
      <c r="E143" s="12" t="s">
        <v>878</v>
      </c>
      <c r="F143" s="13">
        <v>1043</v>
      </c>
      <c r="G143" s="13" t="s">
        <v>492</v>
      </c>
      <c r="H143" s="177" t="s">
        <v>879</v>
      </c>
      <c r="I143" s="194"/>
    </row>
    <row r="144" spans="1:9" ht="12.75">
      <c r="A144" s="9" t="s">
        <v>365</v>
      </c>
      <c r="B144" s="145">
        <v>14.6</v>
      </c>
      <c r="C144" s="6" t="s">
        <v>12</v>
      </c>
      <c r="D144" s="29" t="s">
        <v>13</v>
      </c>
      <c r="E144" s="12" t="s">
        <v>730</v>
      </c>
      <c r="F144" s="13" t="s">
        <v>102</v>
      </c>
      <c r="G144" s="13" t="s">
        <v>422</v>
      </c>
      <c r="H144" s="177" t="s">
        <v>427</v>
      </c>
      <c r="I144" s="194"/>
    </row>
    <row r="145" spans="1:9" ht="12.75">
      <c r="A145" s="34" t="s">
        <v>106</v>
      </c>
      <c r="B145" s="145">
        <v>11.65</v>
      </c>
      <c r="C145" s="37" t="s">
        <v>12</v>
      </c>
      <c r="D145" s="29" t="s">
        <v>13</v>
      </c>
      <c r="E145" s="59" t="s">
        <v>417</v>
      </c>
      <c r="F145" s="35" t="s">
        <v>78</v>
      </c>
      <c r="G145" s="35" t="s">
        <v>107</v>
      </c>
      <c r="H145" s="177" t="s">
        <v>108</v>
      </c>
      <c r="I145" s="194"/>
    </row>
    <row r="146" spans="1:9" ht="12.75">
      <c r="A146" s="9" t="s">
        <v>668</v>
      </c>
      <c r="B146" s="145">
        <v>29.6</v>
      </c>
      <c r="C146" s="6" t="s">
        <v>12</v>
      </c>
      <c r="D146" s="29" t="s">
        <v>13</v>
      </c>
      <c r="E146" s="12" t="s">
        <v>700</v>
      </c>
      <c r="F146" s="13"/>
      <c r="G146" s="13" t="s">
        <v>623</v>
      </c>
      <c r="H146" s="177" t="s">
        <v>627</v>
      </c>
      <c r="I146" s="194"/>
    </row>
    <row r="147" spans="1:9" ht="12.75">
      <c r="A147" s="9" t="s">
        <v>669</v>
      </c>
      <c r="B147" s="145">
        <v>14.4</v>
      </c>
      <c r="C147" s="6" t="s">
        <v>12</v>
      </c>
      <c r="D147" s="29" t="s">
        <v>13</v>
      </c>
      <c r="E147" s="12" t="s">
        <v>670</v>
      </c>
      <c r="F147" s="13"/>
      <c r="G147" s="13" t="s">
        <v>671</v>
      </c>
      <c r="H147" s="177" t="s">
        <v>672</v>
      </c>
      <c r="I147" s="194"/>
    </row>
    <row r="148" spans="1:9" ht="12.75">
      <c r="A148" s="9" t="s">
        <v>428</v>
      </c>
      <c r="B148" s="145">
        <v>55.65</v>
      </c>
      <c r="C148" s="6" t="s">
        <v>12</v>
      </c>
      <c r="D148" s="29" t="s">
        <v>13</v>
      </c>
      <c r="E148" s="12" t="s">
        <v>789</v>
      </c>
      <c r="F148" s="13"/>
      <c r="G148" s="13" t="s">
        <v>625</v>
      </c>
      <c r="H148" s="177" t="s">
        <v>626</v>
      </c>
      <c r="I148" s="194"/>
    </row>
    <row r="149" spans="1:9" ht="12.75">
      <c r="A149" s="9" t="s">
        <v>933</v>
      </c>
      <c r="B149" s="145">
        <v>0.055</v>
      </c>
      <c r="C149" s="6" t="s">
        <v>12</v>
      </c>
      <c r="D149" s="29" t="s">
        <v>13</v>
      </c>
      <c r="E149" s="12" t="s">
        <v>934</v>
      </c>
      <c r="F149" s="13"/>
      <c r="G149" s="13" t="s">
        <v>935</v>
      </c>
      <c r="H149" s="177"/>
      <c r="I149" s="194"/>
    </row>
    <row r="150" spans="1:9" ht="12.75">
      <c r="A150" s="9" t="s">
        <v>904</v>
      </c>
      <c r="B150" s="145">
        <v>0.25</v>
      </c>
      <c r="C150" s="6" t="s">
        <v>12</v>
      </c>
      <c r="D150" s="29" t="s">
        <v>13</v>
      </c>
      <c r="E150" s="12" t="s">
        <v>905</v>
      </c>
      <c r="F150" s="13" t="s">
        <v>27</v>
      </c>
      <c r="G150" s="13"/>
      <c r="H150" s="177" t="s">
        <v>902</v>
      </c>
      <c r="I150" s="194"/>
    </row>
    <row r="151" spans="1:9" ht="12.75">
      <c r="A151" s="9" t="s">
        <v>869</v>
      </c>
      <c r="B151" s="145">
        <v>23.3</v>
      </c>
      <c r="C151" s="6" t="s">
        <v>12</v>
      </c>
      <c r="D151" s="29" t="s">
        <v>13</v>
      </c>
      <c r="E151" s="12" t="s">
        <v>110</v>
      </c>
      <c r="F151" s="13"/>
      <c r="G151" s="13" t="s">
        <v>870</v>
      </c>
      <c r="H151" s="177" t="s">
        <v>871</v>
      </c>
      <c r="I151" s="194"/>
    </row>
    <row r="152" spans="1:9" ht="12.75">
      <c r="A152" s="9" t="s">
        <v>775</v>
      </c>
      <c r="B152" s="145">
        <f>84+35-50-4</f>
        <v>65</v>
      </c>
      <c r="C152" s="6" t="s">
        <v>12</v>
      </c>
      <c r="D152" s="29" t="s">
        <v>13</v>
      </c>
      <c r="E152" s="36"/>
      <c r="F152" s="35"/>
      <c r="G152" s="13" t="s">
        <v>776</v>
      </c>
      <c r="H152" s="177" t="s">
        <v>777</v>
      </c>
      <c r="I152" s="194"/>
    </row>
    <row r="153" spans="1:9" ht="12.75">
      <c r="A153" s="9" t="s">
        <v>741</v>
      </c>
      <c r="B153" s="145">
        <v>3</v>
      </c>
      <c r="C153" s="6" t="s">
        <v>12</v>
      </c>
      <c r="D153" s="29" t="s">
        <v>13</v>
      </c>
      <c r="E153" s="12"/>
      <c r="F153" s="13"/>
      <c r="G153" s="13" t="s">
        <v>756</v>
      </c>
      <c r="H153" s="177" t="s">
        <v>942</v>
      </c>
      <c r="I153" s="194"/>
    </row>
    <row r="154" spans="1:9" ht="12.75">
      <c r="A154" s="9" t="s">
        <v>859</v>
      </c>
      <c r="B154" s="145">
        <v>2.2</v>
      </c>
      <c r="C154" s="6" t="s">
        <v>12</v>
      </c>
      <c r="D154" s="29" t="s">
        <v>13</v>
      </c>
      <c r="E154" s="12"/>
      <c r="F154" s="13"/>
      <c r="G154" s="13" t="s">
        <v>853</v>
      </c>
      <c r="H154" s="177" t="s">
        <v>860</v>
      </c>
      <c r="I154" s="194"/>
    </row>
    <row r="155" spans="1:9" ht="12.75">
      <c r="A155" s="13"/>
      <c r="B155" s="152"/>
      <c r="C155" s="6"/>
      <c r="D155" s="29"/>
      <c r="E155" s="13"/>
      <c r="F155" s="13"/>
      <c r="G155" s="13"/>
      <c r="H155" s="180"/>
      <c r="I155" s="194"/>
    </row>
    <row r="156" spans="1:10" s="77" customFormat="1" ht="26.25">
      <c r="A156" s="74" t="s">
        <v>505</v>
      </c>
      <c r="B156" s="144"/>
      <c r="C156" s="75"/>
      <c r="D156" s="76"/>
      <c r="E156" s="76"/>
      <c r="F156" s="76"/>
      <c r="G156" s="76"/>
      <c r="H156" s="178"/>
      <c r="I156" s="201"/>
      <c r="J156" s="202"/>
    </row>
    <row r="157" spans="1:9" ht="12.75">
      <c r="A157" s="9" t="s">
        <v>519</v>
      </c>
      <c r="B157" s="145">
        <v>1</v>
      </c>
      <c r="C157" s="6" t="s">
        <v>12</v>
      </c>
      <c r="D157" s="29" t="s">
        <v>13</v>
      </c>
      <c r="E157" s="14"/>
      <c r="F157" s="15" t="s">
        <v>219</v>
      </c>
      <c r="G157" s="15"/>
      <c r="H157" s="179"/>
      <c r="I157" s="200"/>
    </row>
    <row r="158" spans="1:9" ht="12.75">
      <c r="A158" s="9" t="s">
        <v>502</v>
      </c>
      <c r="B158" s="145">
        <v>5.5</v>
      </c>
      <c r="C158" s="6" t="s">
        <v>12</v>
      </c>
      <c r="D158" s="29" t="s">
        <v>13</v>
      </c>
      <c r="E158" s="14"/>
      <c r="F158" s="15" t="s">
        <v>503</v>
      </c>
      <c r="G158" s="15"/>
      <c r="H158" s="179" t="s">
        <v>504</v>
      </c>
      <c r="I158" s="200"/>
    </row>
    <row r="159" spans="1:9" ht="12.75">
      <c r="A159" s="9" t="s">
        <v>518</v>
      </c>
      <c r="B159" s="145">
        <v>5</v>
      </c>
      <c r="C159" s="6" t="s">
        <v>12</v>
      </c>
      <c r="D159" s="29" t="s">
        <v>13</v>
      </c>
      <c r="E159" s="14"/>
      <c r="F159" s="15" t="s">
        <v>520</v>
      </c>
      <c r="G159" s="15"/>
      <c r="H159" s="179" t="s">
        <v>521</v>
      </c>
      <c r="I159" s="200"/>
    </row>
    <row r="160" spans="1:9" ht="12.75">
      <c r="A160" s="9"/>
      <c r="B160" s="145"/>
      <c r="C160" s="6"/>
      <c r="D160" s="29"/>
      <c r="E160" s="14"/>
      <c r="F160" s="15"/>
      <c r="G160" s="15"/>
      <c r="H160" s="179"/>
      <c r="I160" s="200"/>
    </row>
    <row r="161" spans="1:10" s="77" customFormat="1" ht="26.25">
      <c r="A161" s="74" t="s">
        <v>507</v>
      </c>
      <c r="B161" s="144"/>
      <c r="C161" s="75"/>
      <c r="D161" s="76"/>
      <c r="E161" s="76"/>
      <c r="F161" s="76"/>
      <c r="G161" s="76"/>
      <c r="H161" s="178"/>
      <c r="I161" s="201"/>
      <c r="J161" s="202"/>
    </row>
    <row r="162" spans="1:9" ht="12.75">
      <c r="A162" s="9" t="s">
        <v>522</v>
      </c>
      <c r="B162" s="145">
        <v>11.2</v>
      </c>
      <c r="C162" s="6" t="s">
        <v>12</v>
      </c>
      <c r="D162" s="29" t="s">
        <v>13</v>
      </c>
      <c r="E162" s="12"/>
      <c r="F162" s="13">
        <v>1010</v>
      </c>
      <c r="G162" s="13" t="s">
        <v>525</v>
      </c>
      <c r="H162" s="177" t="s">
        <v>523</v>
      </c>
      <c r="I162" s="194"/>
    </row>
    <row r="163" spans="1:9" ht="12.75">
      <c r="A163" s="9"/>
      <c r="B163" s="145"/>
      <c r="C163" s="6"/>
      <c r="D163" s="29"/>
      <c r="E163" s="12"/>
      <c r="F163" s="13"/>
      <c r="G163" s="13"/>
      <c r="H163" s="177"/>
      <c r="I163" s="194"/>
    </row>
    <row r="164" spans="1:10" s="77" customFormat="1" ht="26.25">
      <c r="A164" s="88" t="s">
        <v>111</v>
      </c>
      <c r="B164" s="151"/>
      <c r="C164" s="89"/>
      <c r="D164" s="76"/>
      <c r="E164" s="76"/>
      <c r="F164" s="76"/>
      <c r="G164" s="76"/>
      <c r="H164" s="178"/>
      <c r="I164" s="206"/>
      <c r="J164" s="202"/>
    </row>
    <row r="165" spans="1:9" ht="12.75">
      <c r="A165" s="230" t="s">
        <v>765</v>
      </c>
      <c r="B165" s="145"/>
      <c r="C165" s="6"/>
      <c r="D165" s="29"/>
      <c r="E165" s="14"/>
      <c r="F165" s="15"/>
      <c r="G165" s="15"/>
      <c r="H165" s="179"/>
      <c r="I165" s="200"/>
    </row>
    <row r="166" spans="1:9" ht="12.75">
      <c r="A166" s="9" t="s">
        <v>112</v>
      </c>
      <c r="B166" s="145">
        <v>14.05</v>
      </c>
      <c r="C166" s="6" t="s">
        <v>12</v>
      </c>
      <c r="D166" s="29">
        <v>5500</v>
      </c>
      <c r="E166" s="14"/>
      <c r="F166" s="15" t="s">
        <v>113</v>
      </c>
      <c r="G166" s="15">
        <v>160511</v>
      </c>
      <c r="H166" s="179" t="s">
        <v>499</v>
      </c>
      <c r="I166" s="200"/>
    </row>
    <row r="167" spans="1:9" ht="12.75">
      <c r="A167" s="46" t="s">
        <v>393</v>
      </c>
      <c r="B167" s="145">
        <v>3.2</v>
      </c>
      <c r="C167" s="6" t="s">
        <v>12</v>
      </c>
      <c r="D167" s="29">
        <v>5500</v>
      </c>
      <c r="E167" s="14"/>
      <c r="F167" s="15">
        <v>1050</v>
      </c>
      <c r="G167" s="45" t="s">
        <v>394</v>
      </c>
      <c r="H167" s="179" t="s">
        <v>395</v>
      </c>
      <c r="I167" s="200"/>
    </row>
    <row r="168" spans="1:9" ht="12.75">
      <c r="A168" s="9" t="s">
        <v>593</v>
      </c>
      <c r="B168" s="145">
        <v>13.3</v>
      </c>
      <c r="C168" s="6" t="s">
        <v>12</v>
      </c>
      <c r="D168" s="29" t="s">
        <v>13</v>
      </c>
      <c r="E168" s="14" t="s">
        <v>658</v>
      </c>
      <c r="F168" s="15">
        <v>1040</v>
      </c>
      <c r="G168" s="15" t="s">
        <v>592</v>
      </c>
      <c r="H168" s="179" t="s">
        <v>723</v>
      </c>
      <c r="I168" s="200"/>
    </row>
    <row r="169" spans="1:9" ht="12.75">
      <c r="A169" s="9" t="s">
        <v>795</v>
      </c>
      <c r="B169" s="145">
        <v>0.978</v>
      </c>
      <c r="C169" s="6" t="s">
        <v>12</v>
      </c>
      <c r="D169" s="29" t="s">
        <v>13</v>
      </c>
      <c r="E169" s="14" t="s">
        <v>796</v>
      </c>
      <c r="F169" s="15">
        <v>1010</v>
      </c>
      <c r="G169" s="15" t="s">
        <v>797</v>
      </c>
      <c r="H169" s="179" t="s">
        <v>798</v>
      </c>
      <c r="I169" s="200"/>
    </row>
    <row r="170" spans="1:9" ht="12.75">
      <c r="A170" s="9" t="s">
        <v>115</v>
      </c>
      <c r="B170" s="145">
        <v>5.6</v>
      </c>
      <c r="C170" s="6" t="s">
        <v>12</v>
      </c>
      <c r="D170" s="29" t="s">
        <v>13</v>
      </c>
      <c r="E170" s="14" t="s">
        <v>116</v>
      </c>
      <c r="F170" s="15" t="s">
        <v>78</v>
      </c>
      <c r="G170" s="15" t="s">
        <v>117</v>
      </c>
      <c r="H170" s="179" t="s">
        <v>118</v>
      </c>
      <c r="I170" s="200"/>
    </row>
    <row r="171" spans="1:9" ht="12.75">
      <c r="A171" s="9" t="s">
        <v>119</v>
      </c>
      <c r="B171" s="145">
        <f>16+1.99</f>
        <v>17.99</v>
      </c>
      <c r="C171" s="6" t="s">
        <v>12</v>
      </c>
      <c r="D171" s="29" t="s">
        <v>13</v>
      </c>
      <c r="E171" s="14" t="s">
        <v>120</v>
      </c>
      <c r="F171" s="15" t="s">
        <v>113</v>
      </c>
      <c r="G171" s="15" t="s">
        <v>936</v>
      </c>
      <c r="H171" s="179" t="s">
        <v>114</v>
      </c>
      <c r="I171" s="200"/>
    </row>
    <row r="172" spans="1:9" ht="12.75">
      <c r="A172" s="9" t="s">
        <v>121</v>
      </c>
      <c r="B172" s="145">
        <v>2.65</v>
      </c>
      <c r="C172" s="6" t="s">
        <v>12</v>
      </c>
      <c r="D172" s="29" t="s">
        <v>13</v>
      </c>
      <c r="E172" s="14" t="s">
        <v>122</v>
      </c>
      <c r="F172" s="15" t="s">
        <v>123</v>
      </c>
      <c r="G172" s="15" t="s">
        <v>124</v>
      </c>
      <c r="H172" s="179" t="s">
        <v>114</v>
      </c>
      <c r="I172" s="200"/>
    </row>
    <row r="173" spans="1:9" ht="12.75">
      <c r="A173" s="9" t="s">
        <v>125</v>
      </c>
      <c r="B173" s="145">
        <v>3.5</v>
      </c>
      <c r="C173" s="6" t="s">
        <v>12</v>
      </c>
      <c r="D173" s="29" t="s">
        <v>13</v>
      </c>
      <c r="E173" s="14" t="s">
        <v>419</v>
      </c>
      <c r="F173" s="15" t="s">
        <v>123</v>
      </c>
      <c r="G173" s="15" t="s">
        <v>126</v>
      </c>
      <c r="H173" s="179" t="s">
        <v>127</v>
      </c>
      <c r="I173" s="200"/>
    </row>
    <row r="174" spans="1:9" ht="12.75">
      <c r="A174" s="9" t="s">
        <v>128</v>
      </c>
      <c r="B174" s="145">
        <v>1.7</v>
      </c>
      <c r="C174" s="6" t="s">
        <v>12</v>
      </c>
      <c r="D174" s="29" t="s">
        <v>13</v>
      </c>
      <c r="E174" s="14" t="s">
        <v>76</v>
      </c>
      <c r="F174" s="15" t="s">
        <v>129</v>
      </c>
      <c r="G174" s="15" t="s">
        <v>130</v>
      </c>
      <c r="H174" s="179" t="s">
        <v>131</v>
      </c>
      <c r="I174" s="200"/>
    </row>
    <row r="175" spans="1:9" ht="12.75">
      <c r="A175" s="9" t="s">
        <v>664</v>
      </c>
      <c r="B175" s="145">
        <f>46.6-10</f>
        <v>36.6</v>
      </c>
      <c r="C175" s="6" t="s">
        <v>12</v>
      </c>
      <c r="D175" s="29" t="s">
        <v>13</v>
      </c>
      <c r="E175" s="14" t="s">
        <v>892</v>
      </c>
      <c r="F175" s="15">
        <v>1010</v>
      </c>
      <c r="G175" s="15" t="s">
        <v>943</v>
      </c>
      <c r="H175" s="179" t="s">
        <v>665</v>
      </c>
      <c r="I175" s="200"/>
    </row>
    <row r="176" spans="1:8" ht="12.75">
      <c r="A176" s="9" t="s">
        <v>661</v>
      </c>
      <c r="B176" s="156">
        <v>2.35</v>
      </c>
      <c r="C176" s="6" t="s">
        <v>12</v>
      </c>
      <c r="D176" s="29" t="s">
        <v>13</v>
      </c>
      <c r="E176" s="14"/>
      <c r="F176" s="20"/>
      <c r="G176" s="20"/>
      <c r="H176" s="181"/>
    </row>
    <row r="177" spans="1:8" ht="12.75">
      <c r="A177" s="9" t="s">
        <v>450</v>
      </c>
      <c r="B177" s="153">
        <v>3.3</v>
      </c>
      <c r="C177" s="69" t="s">
        <v>12</v>
      </c>
      <c r="D177" s="29" t="s">
        <v>13</v>
      </c>
      <c r="E177" s="14" t="s">
        <v>485</v>
      </c>
      <c r="F177" s="20"/>
      <c r="G177" s="20"/>
      <c r="H177" s="181"/>
    </row>
    <row r="178" spans="1:9" ht="12.75">
      <c r="A178" s="230" t="s">
        <v>764</v>
      </c>
      <c r="B178" s="145"/>
      <c r="C178" s="6"/>
      <c r="D178" s="29"/>
      <c r="E178" s="14"/>
      <c r="F178" s="15"/>
      <c r="G178" s="15"/>
      <c r="H178" s="179"/>
      <c r="I178" s="200"/>
    </row>
    <row r="179" spans="1:9" ht="12.75">
      <c r="A179" s="9" t="s">
        <v>589</v>
      </c>
      <c r="B179" s="145">
        <f>10+14.7+11.55</f>
        <v>36.25</v>
      </c>
      <c r="C179" s="6" t="s">
        <v>12</v>
      </c>
      <c r="D179" s="29" t="s">
        <v>13</v>
      </c>
      <c r="E179" s="14"/>
      <c r="F179" s="15" t="s">
        <v>696</v>
      </c>
      <c r="G179" s="237" t="s">
        <v>941</v>
      </c>
      <c r="H179" s="179" t="s">
        <v>911</v>
      </c>
      <c r="I179" s="200"/>
    </row>
    <row r="180" spans="1:9" ht="12.75">
      <c r="A180" s="9" t="s">
        <v>922</v>
      </c>
      <c r="B180" s="145">
        <v>7.1</v>
      </c>
      <c r="C180" s="6" t="s">
        <v>12</v>
      </c>
      <c r="D180" s="29" t="s">
        <v>13</v>
      </c>
      <c r="E180" s="14" t="s">
        <v>586</v>
      </c>
      <c r="F180" s="15"/>
      <c r="G180" s="15" t="s">
        <v>923</v>
      </c>
      <c r="H180" s="179" t="s">
        <v>924</v>
      </c>
      <c r="I180" s="200"/>
    </row>
    <row r="181" spans="1:9" ht="12.75">
      <c r="A181" s="9" t="s">
        <v>585</v>
      </c>
      <c r="B181" s="145">
        <v>3</v>
      </c>
      <c r="C181" s="6" t="s">
        <v>12</v>
      </c>
      <c r="D181" s="29" t="s">
        <v>13</v>
      </c>
      <c r="E181" s="14" t="s">
        <v>927</v>
      </c>
      <c r="F181" s="15"/>
      <c r="G181" s="15" t="s">
        <v>923</v>
      </c>
      <c r="H181" s="179" t="s">
        <v>928</v>
      </c>
      <c r="I181" s="200"/>
    </row>
    <row r="182" spans="1:10" s="67" customFormat="1" ht="12.75">
      <c r="A182" s="9" t="s">
        <v>590</v>
      </c>
      <c r="B182" s="154">
        <f>13.15+10.5+12-9.3</f>
        <v>26.349999999999998</v>
      </c>
      <c r="C182" s="61" t="s">
        <v>12</v>
      </c>
      <c r="D182" s="66" t="s">
        <v>13</v>
      </c>
      <c r="E182" s="14"/>
      <c r="F182" s="45"/>
      <c r="G182" s="15" t="s">
        <v>973</v>
      </c>
      <c r="H182" s="179" t="s">
        <v>944</v>
      </c>
      <c r="I182" s="200"/>
      <c r="J182" s="205"/>
    </row>
    <row r="183" spans="1:9" ht="12.75">
      <c r="A183" s="9" t="s">
        <v>925</v>
      </c>
      <c r="B183" s="145">
        <v>3.15</v>
      </c>
      <c r="C183" s="6" t="s">
        <v>12</v>
      </c>
      <c r="D183" s="29" t="s">
        <v>13</v>
      </c>
      <c r="E183" s="14" t="s">
        <v>926</v>
      </c>
      <c r="F183" s="15"/>
      <c r="G183" s="15" t="s">
        <v>923</v>
      </c>
      <c r="H183" s="179" t="s">
        <v>924</v>
      </c>
      <c r="I183" s="200"/>
    </row>
    <row r="184" spans="1:9" ht="12.75">
      <c r="A184" s="9" t="s">
        <v>591</v>
      </c>
      <c r="B184" s="145">
        <f>15.7-6.2-2</f>
        <v>7.5</v>
      </c>
      <c r="C184" s="6" t="s">
        <v>12</v>
      </c>
      <c r="D184" s="29" t="s">
        <v>13</v>
      </c>
      <c r="E184" s="14" t="s">
        <v>910</v>
      </c>
      <c r="F184" s="15"/>
      <c r="G184" s="15" t="s">
        <v>972</v>
      </c>
      <c r="H184" s="179"/>
      <c r="I184" s="200"/>
    </row>
    <row r="185" spans="1:9" ht="12.75">
      <c r="A185" s="9" t="s">
        <v>587</v>
      </c>
      <c r="B185" s="145">
        <v>12.7</v>
      </c>
      <c r="C185" s="6" t="s">
        <v>12</v>
      </c>
      <c r="D185" s="29" t="s">
        <v>13</v>
      </c>
      <c r="E185" s="14" t="s">
        <v>588</v>
      </c>
      <c r="F185" s="15" t="s">
        <v>33</v>
      </c>
      <c r="G185" s="15" t="s">
        <v>473</v>
      </c>
      <c r="H185" s="179" t="s">
        <v>474</v>
      </c>
      <c r="I185" s="200"/>
    </row>
    <row r="186" spans="1:9" ht="12.75">
      <c r="A186" s="230" t="s">
        <v>763</v>
      </c>
      <c r="B186" s="145"/>
      <c r="C186" s="6"/>
      <c r="D186" s="29"/>
      <c r="E186" s="14"/>
      <c r="F186" s="15"/>
      <c r="G186" s="15"/>
      <c r="H186" s="179"/>
      <c r="I186" s="200"/>
    </row>
    <row r="187" spans="1:9" ht="12.75">
      <c r="A187" s="33" t="s">
        <v>132</v>
      </c>
      <c r="B187" s="145"/>
      <c r="C187" s="6" t="s">
        <v>794</v>
      </c>
      <c r="D187" s="29" t="s">
        <v>13</v>
      </c>
      <c r="E187" s="14" t="s">
        <v>537</v>
      </c>
      <c r="F187" s="15" t="s">
        <v>204</v>
      </c>
      <c r="G187" s="15"/>
      <c r="H187" s="179"/>
      <c r="I187" s="200"/>
    </row>
    <row r="188" spans="1:9" ht="12.75">
      <c r="A188" s="33" t="s">
        <v>133</v>
      </c>
      <c r="B188" s="145">
        <v>20.8</v>
      </c>
      <c r="C188" s="6" t="s">
        <v>12</v>
      </c>
      <c r="D188" s="29" t="s">
        <v>13</v>
      </c>
      <c r="E188" s="14" t="s">
        <v>691</v>
      </c>
      <c r="F188" s="15">
        <v>1040</v>
      </c>
      <c r="G188" s="15" t="s">
        <v>780</v>
      </c>
      <c r="H188" s="179" t="s">
        <v>779</v>
      </c>
      <c r="I188" s="200"/>
    </row>
    <row r="189" spans="1:9" ht="12.75">
      <c r="A189" s="33" t="s">
        <v>134</v>
      </c>
      <c r="B189" s="145">
        <v>11.85</v>
      </c>
      <c r="C189" s="6" t="s">
        <v>12</v>
      </c>
      <c r="D189" s="29" t="s">
        <v>13</v>
      </c>
      <c r="E189" s="14" t="s">
        <v>418</v>
      </c>
      <c r="F189" s="15" t="s">
        <v>361</v>
      </c>
      <c r="G189" s="15"/>
      <c r="H189" s="179" t="s">
        <v>362</v>
      </c>
      <c r="I189" s="200"/>
    </row>
    <row r="190" spans="1:9" ht="12.75">
      <c r="A190" s="230" t="s">
        <v>766</v>
      </c>
      <c r="B190" s="145"/>
      <c r="C190" s="6"/>
      <c r="D190" s="29"/>
      <c r="E190" s="14"/>
      <c r="F190" s="15"/>
      <c r="G190" s="15"/>
      <c r="H190" s="179"/>
      <c r="I190" s="200"/>
    </row>
    <row r="191" spans="1:9" ht="12.75">
      <c r="A191" s="9" t="s">
        <v>767</v>
      </c>
      <c r="B191" s="145">
        <v>70</v>
      </c>
      <c r="C191" s="6" t="s">
        <v>12</v>
      </c>
      <c r="D191" s="29" t="s">
        <v>13</v>
      </c>
      <c r="E191" s="14" t="s">
        <v>768</v>
      </c>
      <c r="F191" s="15" t="s">
        <v>204</v>
      </c>
      <c r="G191" s="15"/>
      <c r="H191" s="179"/>
      <c r="I191" s="200"/>
    </row>
    <row r="192" spans="1:9" ht="12.75">
      <c r="A192" s="9" t="s">
        <v>769</v>
      </c>
      <c r="B192" s="145">
        <v>50</v>
      </c>
      <c r="C192" s="6" t="s">
        <v>12</v>
      </c>
      <c r="D192" s="29" t="s">
        <v>13</v>
      </c>
      <c r="E192" s="14" t="s">
        <v>768</v>
      </c>
      <c r="F192" s="15" t="s">
        <v>204</v>
      </c>
      <c r="G192" s="15"/>
      <c r="H192" s="179"/>
      <c r="I192" s="200"/>
    </row>
    <row r="193" spans="1:9" ht="12.75">
      <c r="A193" s="9" t="s">
        <v>770</v>
      </c>
      <c r="B193" s="145">
        <v>50</v>
      </c>
      <c r="C193" s="6" t="s">
        <v>12</v>
      </c>
      <c r="D193" s="29" t="s">
        <v>13</v>
      </c>
      <c r="E193" s="14" t="s">
        <v>768</v>
      </c>
      <c r="F193" s="15" t="s">
        <v>204</v>
      </c>
      <c r="G193" s="15"/>
      <c r="H193" s="179"/>
      <c r="I193" s="200"/>
    </row>
    <row r="194" spans="1:9" ht="12.75">
      <c r="A194" s="230" t="s">
        <v>771</v>
      </c>
      <c r="B194" s="145"/>
      <c r="C194" s="6"/>
      <c r="D194" s="29"/>
      <c r="E194" s="14"/>
      <c r="F194" s="15"/>
      <c r="G194" s="15"/>
      <c r="H194" s="179"/>
      <c r="I194" s="200"/>
    </row>
    <row r="195" spans="1:9" ht="12.75">
      <c r="A195" s="46" t="s">
        <v>420</v>
      </c>
      <c r="B195" s="145">
        <v>7.4</v>
      </c>
      <c r="C195" s="6" t="s">
        <v>12</v>
      </c>
      <c r="D195" s="29" t="s">
        <v>13</v>
      </c>
      <c r="E195" s="58" t="s">
        <v>421</v>
      </c>
      <c r="F195" s="15">
        <v>1010</v>
      </c>
      <c r="G195" s="15" t="s">
        <v>790</v>
      </c>
      <c r="H195" s="179" t="s">
        <v>793</v>
      </c>
      <c r="I195" s="200"/>
    </row>
    <row r="196" spans="1:9" ht="12.75">
      <c r="A196" s="9" t="s">
        <v>757</v>
      </c>
      <c r="B196" s="145">
        <v>79</v>
      </c>
      <c r="C196" s="6" t="s">
        <v>12</v>
      </c>
      <c r="D196" s="29" t="s">
        <v>13</v>
      </c>
      <c r="E196" s="58"/>
      <c r="F196" s="15"/>
      <c r="G196" s="15" t="s">
        <v>758</v>
      </c>
      <c r="H196" s="179" t="s">
        <v>759</v>
      </c>
      <c r="I196" s="200"/>
    </row>
    <row r="197" spans="1:9" ht="12.75">
      <c r="A197" s="9"/>
      <c r="B197" s="145"/>
      <c r="C197" s="64"/>
      <c r="D197" s="29"/>
      <c r="E197" s="39"/>
      <c r="F197" s="15"/>
      <c r="G197" s="15"/>
      <c r="H197" s="179"/>
      <c r="I197" s="200"/>
    </row>
    <row r="198" spans="1:10" s="77" customFormat="1" ht="26.25">
      <c r="A198" s="131" t="s">
        <v>524</v>
      </c>
      <c r="B198" s="151"/>
      <c r="C198" s="89"/>
      <c r="D198" s="76"/>
      <c r="E198" s="76"/>
      <c r="F198" s="76"/>
      <c r="G198" s="76"/>
      <c r="H198" s="178"/>
      <c r="I198" s="206"/>
      <c r="J198" s="202"/>
    </row>
    <row r="199" spans="1:9" ht="12.75">
      <c r="A199" s="9" t="s">
        <v>551</v>
      </c>
      <c r="B199" s="145">
        <v>1126</v>
      </c>
      <c r="C199" s="6" t="s">
        <v>67</v>
      </c>
      <c r="D199" s="29">
        <v>45</v>
      </c>
      <c r="E199" s="14" t="s">
        <v>559</v>
      </c>
      <c r="F199" s="15" t="s">
        <v>553</v>
      </c>
      <c r="G199" s="15" t="s">
        <v>552</v>
      </c>
      <c r="H199" s="179" t="s">
        <v>409</v>
      </c>
      <c r="I199" s="200"/>
    </row>
    <row r="200" spans="1:9" ht="12.75">
      <c r="A200" s="73" t="s">
        <v>563</v>
      </c>
      <c r="B200" s="155">
        <v>330</v>
      </c>
      <c r="C200" s="47" t="s">
        <v>67</v>
      </c>
      <c r="D200" s="29">
        <v>150</v>
      </c>
      <c r="E200" s="14" t="s">
        <v>564</v>
      </c>
      <c r="F200" s="15"/>
      <c r="G200" s="15" t="s">
        <v>552</v>
      </c>
      <c r="H200" s="179"/>
      <c r="I200" s="200"/>
    </row>
    <row r="201" spans="1:9" ht="12.75">
      <c r="A201" s="9" t="s">
        <v>363</v>
      </c>
      <c r="B201" s="145">
        <v>0.1</v>
      </c>
      <c r="C201" s="6" t="s">
        <v>12</v>
      </c>
      <c r="D201" s="29">
        <v>85000</v>
      </c>
      <c r="E201" s="14" t="s">
        <v>136</v>
      </c>
      <c r="F201" s="15">
        <v>1010</v>
      </c>
      <c r="G201" s="15"/>
      <c r="H201" s="179" t="s">
        <v>137</v>
      </c>
      <c r="I201" s="200"/>
    </row>
    <row r="202" spans="1:9" ht="12.75">
      <c r="A202" s="9" t="s">
        <v>526</v>
      </c>
      <c r="B202" s="145">
        <v>6.2</v>
      </c>
      <c r="C202" s="6" t="s">
        <v>12</v>
      </c>
      <c r="D202" s="29">
        <v>85000</v>
      </c>
      <c r="E202" s="14" t="s">
        <v>527</v>
      </c>
      <c r="F202" s="15" t="s">
        <v>231</v>
      </c>
      <c r="G202" s="15"/>
      <c r="H202" s="179"/>
      <c r="I202" s="200"/>
    </row>
    <row r="203" spans="1:9" ht="12.75">
      <c r="A203" s="9"/>
      <c r="B203" s="145"/>
      <c r="C203" s="6"/>
      <c r="D203" s="29"/>
      <c r="E203" s="14"/>
      <c r="F203" s="15"/>
      <c r="G203" s="15"/>
      <c r="H203" s="179"/>
      <c r="I203" s="200"/>
    </row>
    <row r="204" spans="1:9" ht="12.75">
      <c r="A204" s="242" t="s">
        <v>955</v>
      </c>
      <c r="B204" s="145"/>
      <c r="C204" s="6"/>
      <c r="D204" s="29"/>
      <c r="E204" s="14"/>
      <c r="F204" s="15"/>
      <c r="G204" s="15"/>
      <c r="H204" s="179"/>
      <c r="I204" s="200"/>
    </row>
    <row r="205" spans="1:10" s="137" customFormat="1" ht="12.75">
      <c r="A205" s="223" t="s">
        <v>529</v>
      </c>
      <c r="B205" s="224">
        <v>55</v>
      </c>
      <c r="C205" s="225" t="s">
        <v>67</v>
      </c>
      <c r="D205" s="226">
        <v>850</v>
      </c>
      <c r="E205" s="227" t="s">
        <v>996</v>
      </c>
      <c r="F205" s="228"/>
      <c r="G205" s="228" t="s">
        <v>621</v>
      </c>
      <c r="H205" s="229" t="s">
        <v>622</v>
      </c>
      <c r="I205" s="200"/>
      <c r="J205" s="195"/>
    </row>
    <row r="206" spans="1:10" s="137" customFormat="1" ht="12.75">
      <c r="A206" s="223" t="s">
        <v>529</v>
      </c>
      <c r="B206" s="224">
        <v>70</v>
      </c>
      <c r="C206" s="225" t="s">
        <v>67</v>
      </c>
      <c r="D206" s="226">
        <v>850</v>
      </c>
      <c r="E206" s="227" t="s">
        <v>729</v>
      </c>
      <c r="F206" s="228"/>
      <c r="G206" s="228" t="s">
        <v>725</v>
      </c>
      <c r="H206" s="229" t="s">
        <v>726</v>
      </c>
      <c r="I206" s="200"/>
      <c r="J206" s="195"/>
    </row>
    <row r="207" spans="1:10" s="137" customFormat="1" ht="12.75">
      <c r="A207" s="223" t="s">
        <v>529</v>
      </c>
      <c r="B207" s="224">
        <v>120</v>
      </c>
      <c r="C207" s="225" t="s">
        <v>67</v>
      </c>
      <c r="D207" s="226">
        <v>850</v>
      </c>
      <c r="E207" s="227" t="s">
        <v>575</v>
      </c>
      <c r="F207" s="228"/>
      <c r="G207" s="228" t="s">
        <v>576</v>
      </c>
      <c r="H207" s="229" t="s">
        <v>577</v>
      </c>
      <c r="I207" s="200"/>
      <c r="J207" s="195"/>
    </row>
    <row r="208" spans="1:10" s="137" customFormat="1" ht="12.75">
      <c r="A208" s="223" t="s">
        <v>529</v>
      </c>
      <c r="B208" s="224">
        <v>130</v>
      </c>
      <c r="C208" s="225" t="s">
        <v>67</v>
      </c>
      <c r="D208" s="226">
        <v>850</v>
      </c>
      <c r="E208" s="227" t="s">
        <v>575</v>
      </c>
      <c r="F208" s="228"/>
      <c r="G208" s="228" t="s">
        <v>576</v>
      </c>
      <c r="H208" s="229" t="s">
        <v>577</v>
      </c>
      <c r="I208" s="200"/>
      <c r="J208" s="195"/>
    </row>
    <row r="209" spans="1:10" s="137" customFormat="1" ht="12.75">
      <c r="A209" s="223" t="s">
        <v>529</v>
      </c>
      <c r="B209" s="224">
        <v>135</v>
      </c>
      <c r="C209" s="225" t="s">
        <v>67</v>
      </c>
      <c r="D209" s="226">
        <v>850</v>
      </c>
      <c r="E209" s="227" t="s">
        <v>728</v>
      </c>
      <c r="F209" s="228"/>
      <c r="G209" s="228" t="s">
        <v>725</v>
      </c>
      <c r="H209" s="229" t="s">
        <v>726</v>
      </c>
      <c r="I209" s="200"/>
      <c r="J209" s="195"/>
    </row>
    <row r="210" spans="1:10" s="137" customFormat="1" ht="12.75">
      <c r="A210" s="223" t="s">
        <v>529</v>
      </c>
      <c r="B210" s="224">
        <v>145</v>
      </c>
      <c r="C210" s="225" t="s">
        <v>67</v>
      </c>
      <c r="D210" s="226">
        <v>850</v>
      </c>
      <c r="E210" s="227" t="s">
        <v>995</v>
      </c>
      <c r="F210" s="228"/>
      <c r="G210" s="228" t="s">
        <v>621</v>
      </c>
      <c r="H210" s="229" t="s">
        <v>622</v>
      </c>
      <c r="I210" s="200"/>
      <c r="J210" s="195"/>
    </row>
    <row r="211" spans="1:10" s="137" customFormat="1" ht="12.75">
      <c r="A211" s="223" t="s">
        <v>529</v>
      </c>
      <c r="B211" s="224">
        <v>160</v>
      </c>
      <c r="C211" s="225" t="s">
        <v>67</v>
      </c>
      <c r="D211" s="226">
        <v>850</v>
      </c>
      <c r="E211" s="227" t="s">
        <v>727</v>
      </c>
      <c r="F211" s="228"/>
      <c r="G211" s="228" t="s">
        <v>725</v>
      </c>
      <c r="H211" s="229" t="s">
        <v>726</v>
      </c>
      <c r="I211" s="200"/>
      <c r="J211" s="195"/>
    </row>
    <row r="212" spans="1:10" s="137" customFormat="1" ht="12.75">
      <c r="A212" s="223" t="s">
        <v>529</v>
      </c>
      <c r="B212" s="224">
        <v>168</v>
      </c>
      <c r="C212" s="225" t="s">
        <v>67</v>
      </c>
      <c r="D212" s="226">
        <v>850</v>
      </c>
      <c r="E212" s="227" t="s">
        <v>954</v>
      </c>
      <c r="F212" s="228"/>
      <c r="G212" s="228" t="s">
        <v>725</v>
      </c>
      <c r="H212" s="229" t="s">
        <v>726</v>
      </c>
      <c r="I212" s="200"/>
      <c r="J212" s="195"/>
    </row>
    <row r="213" spans="1:10" s="137" customFormat="1" ht="12.75">
      <c r="A213" s="223" t="s">
        <v>529</v>
      </c>
      <c r="B213" s="224">
        <v>180</v>
      </c>
      <c r="C213" s="225" t="s">
        <v>67</v>
      </c>
      <c r="D213" s="226">
        <v>850</v>
      </c>
      <c r="E213" s="227" t="s">
        <v>575</v>
      </c>
      <c r="F213" s="228"/>
      <c r="G213" s="228" t="s">
        <v>576</v>
      </c>
      <c r="H213" s="229" t="s">
        <v>577</v>
      </c>
      <c r="I213" s="200"/>
      <c r="J213" s="195"/>
    </row>
    <row r="214" spans="1:10" s="137" customFormat="1" ht="12.75">
      <c r="A214" s="223" t="s">
        <v>529</v>
      </c>
      <c r="B214" s="224">
        <v>185</v>
      </c>
      <c r="C214" s="225" t="s">
        <v>67</v>
      </c>
      <c r="D214" s="226">
        <v>850</v>
      </c>
      <c r="E214" s="227" t="s">
        <v>997</v>
      </c>
      <c r="F214" s="228"/>
      <c r="G214" s="228" t="s">
        <v>621</v>
      </c>
      <c r="H214" s="229" t="s">
        <v>622</v>
      </c>
      <c r="I214" s="200"/>
      <c r="J214" s="195"/>
    </row>
    <row r="215" spans="1:10" s="137" customFormat="1" ht="12.75">
      <c r="A215" s="223" t="s">
        <v>529</v>
      </c>
      <c r="B215" s="224">
        <v>190</v>
      </c>
      <c r="C215" s="225" t="s">
        <v>67</v>
      </c>
      <c r="D215" s="226">
        <v>850</v>
      </c>
      <c r="E215" s="227" t="s">
        <v>514</v>
      </c>
      <c r="F215" s="228"/>
      <c r="G215" s="228" t="s">
        <v>512</v>
      </c>
      <c r="H215" s="229" t="s">
        <v>498</v>
      </c>
      <c r="I215" s="200"/>
      <c r="J215" s="195"/>
    </row>
    <row r="216" spans="1:10" s="137" customFormat="1" ht="12.75">
      <c r="A216" s="223" t="s">
        <v>529</v>
      </c>
      <c r="B216" s="224">
        <v>195</v>
      </c>
      <c r="C216" s="225" t="s">
        <v>67</v>
      </c>
      <c r="D216" s="226">
        <v>850</v>
      </c>
      <c r="E216" s="227" t="s">
        <v>575</v>
      </c>
      <c r="F216" s="228"/>
      <c r="G216" s="228" t="s">
        <v>576</v>
      </c>
      <c r="H216" s="229" t="s">
        <v>577</v>
      </c>
      <c r="I216" s="200"/>
      <c r="J216" s="195"/>
    </row>
    <row r="217" spans="1:9" ht="12.75">
      <c r="A217" s="73" t="s">
        <v>529</v>
      </c>
      <c r="B217" s="155">
        <v>200</v>
      </c>
      <c r="C217" s="47" t="s">
        <v>67</v>
      </c>
      <c r="D217" s="226">
        <v>850</v>
      </c>
      <c r="E217" s="14" t="s">
        <v>575</v>
      </c>
      <c r="F217" s="15"/>
      <c r="G217" s="15" t="s">
        <v>576</v>
      </c>
      <c r="H217" s="179" t="s">
        <v>577</v>
      </c>
      <c r="I217" s="200"/>
    </row>
    <row r="218" spans="1:9" ht="12.75">
      <c r="A218" s="73"/>
      <c r="B218" s="155"/>
      <c r="C218" s="47"/>
      <c r="D218" s="226"/>
      <c r="E218" s="14"/>
      <c r="F218" s="15"/>
      <c r="G218" s="15"/>
      <c r="H218" s="179"/>
      <c r="I218" s="200"/>
    </row>
    <row r="219" spans="1:9" ht="12.75">
      <c r="A219" s="243" t="s">
        <v>956</v>
      </c>
      <c r="B219" s="155"/>
      <c r="C219" s="47"/>
      <c r="D219" s="226"/>
      <c r="E219" s="14"/>
      <c r="F219" s="15"/>
      <c r="G219" s="15"/>
      <c r="H219" s="179"/>
      <c r="I219" s="200"/>
    </row>
    <row r="220" spans="1:10" s="137" customFormat="1" ht="12.75">
      <c r="A220" s="223" t="s">
        <v>528</v>
      </c>
      <c r="B220" s="224">
        <v>70</v>
      </c>
      <c r="C220" s="225" t="s">
        <v>67</v>
      </c>
      <c r="D220" s="226">
        <v>850</v>
      </c>
      <c r="E220" s="227" t="s">
        <v>513</v>
      </c>
      <c r="F220" s="228"/>
      <c r="G220" s="228" t="s">
        <v>512</v>
      </c>
      <c r="H220" s="229" t="s">
        <v>498</v>
      </c>
      <c r="I220" s="200"/>
      <c r="J220" s="195"/>
    </row>
    <row r="221" spans="1:10" s="137" customFormat="1" ht="12.75">
      <c r="A221" s="223" t="s">
        <v>528</v>
      </c>
      <c r="B221" s="224">
        <v>90</v>
      </c>
      <c r="C221" s="225" t="s">
        <v>67</v>
      </c>
      <c r="D221" s="226">
        <v>850</v>
      </c>
      <c r="E221" s="227" t="s">
        <v>531</v>
      </c>
      <c r="F221" s="228"/>
      <c r="G221" s="228" t="s">
        <v>538</v>
      </c>
      <c r="H221" s="229" t="s">
        <v>470</v>
      </c>
      <c r="I221" s="200"/>
      <c r="J221" s="195"/>
    </row>
    <row r="222" spans="1:10" s="137" customFormat="1" ht="12.75">
      <c r="A222" s="223" t="s">
        <v>528</v>
      </c>
      <c r="B222" s="224">
        <v>162</v>
      </c>
      <c r="C222" s="225" t="s">
        <v>67</v>
      </c>
      <c r="D222" s="226">
        <v>850</v>
      </c>
      <c r="E222" s="227" t="s">
        <v>998</v>
      </c>
      <c r="F222" s="228"/>
      <c r="G222" s="228"/>
      <c r="H222" s="229"/>
      <c r="I222" s="200"/>
      <c r="J222" s="195"/>
    </row>
    <row r="223" spans="1:9" ht="12.75">
      <c r="A223" s="73" t="s">
        <v>528</v>
      </c>
      <c r="B223" s="155">
        <v>200</v>
      </c>
      <c r="C223" s="47" t="s">
        <v>67</v>
      </c>
      <c r="D223" s="226">
        <v>850</v>
      </c>
      <c r="E223" s="14" t="s">
        <v>536</v>
      </c>
      <c r="F223" s="15"/>
      <c r="G223" s="15" t="s">
        <v>535</v>
      </c>
      <c r="H223" s="179" t="s">
        <v>498</v>
      </c>
      <c r="I223" s="200"/>
    </row>
    <row r="224" spans="1:9" ht="12.75">
      <c r="A224" s="73"/>
      <c r="B224" s="155"/>
      <c r="C224" s="47"/>
      <c r="D224" s="226"/>
      <c r="E224" s="14"/>
      <c r="F224" s="15"/>
      <c r="G224" s="15"/>
      <c r="H224" s="179"/>
      <c r="I224" s="200"/>
    </row>
    <row r="225" spans="1:9" ht="12.75">
      <c r="A225" s="243" t="s">
        <v>957</v>
      </c>
      <c r="B225" s="155"/>
      <c r="C225" s="47"/>
      <c r="D225" s="226"/>
      <c r="E225" s="14"/>
      <c r="F225" s="15"/>
      <c r="G225" s="15"/>
      <c r="H225" s="179"/>
      <c r="I225" s="200"/>
    </row>
    <row r="226" spans="1:9" ht="12.75">
      <c r="A226" s="73" t="s">
        <v>530</v>
      </c>
      <c r="B226" s="155">
        <v>22</v>
      </c>
      <c r="C226" s="47" t="s">
        <v>67</v>
      </c>
      <c r="D226" s="226">
        <v>850</v>
      </c>
      <c r="E226" s="14" t="s">
        <v>1005</v>
      </c>
      <c r="F226" s="15">
        <v>1008</v>
      </c>
      <c r="G226" s="15" t="s">
        <v>138</v>
      </c>
      <c r="H226" s="179" t="s">
        <v>970</v>
      </c>
      <c r="I226" s="200"/>
    </row>
    <row r="227" spans="1:9" ht="12.75">
      <c r="A227" s="73" t="s">
        <v>530</v>
      </c>
      <c r="B227" s="155">
        <v>70</v>
      </c>
      <c r="C227" s="47" t="s">
        <v>67</v>
      </c>
      <c r="D227" s="226">
        <v>850</v>
      </c>
      <c r="E227" s="14" t="s">
        <v>967</v>
      </c>
      <c r="F227" s="15">
        <v>1055</v>
      </c>
      <c r="G227" s="15" t="s">
        <v>962</v>
      </c>
      <c r="H227" s="179" t="s">
        <v>963</v>
      </c>
      <c r="I227" s="200"/>
    </row>
    <row r="228" spans="1:9" ht="12.75">
      <c r="A228" s="73" t="s">
        <v>530</v>
      </c>
      <c r="B228" s="155">
        <v>80</v>
      </c>
      <c r="C228" s="47" t="s">
        <v>67</v>
      </c>
      <c r="D228" s="226">
        <v>850</v>
      </c>
      <c r="E228" s="14" t="s">
        <v>966</v>
      </c>
      <c r="F228" s="15">
        <v>1055</v>
      </c>
      <c r="G228" s="15" t="s">
        <v>962</v>
      </c>
      <c r="H228" s="179" t="s">
        <v>968</v>
      </c>
      <c r="I228" s="200"/>
    </row>
    <row r="229" spans="1:9" ht="12.75">
      <c r="A229" s="73" t="s">
        <v>530</v>
      </c>
      <c r="B229" s="155">
        <v>105</v>
      </c>
      <c r="C229" s="47" t="s">
        <v>67</v>
      </c>
      <c r="D229" s="226">
        <v>850</v>
      </c>
      <c r="E229" s="14" t="s">
        <v>965</v>
      </c>
      <c r="F229" s="15">
        <v>1055</v>
      </c>
      <c r="G229" s="15" t="s">
        <v>962</v>
      </c>
      <c r="H229" s="179" t="s">
        <v>969</v>
      </c>
      <c r="I229" s="200"/>
    </row>
    <row r="230" spans="1:10" s="137" customFormat="1" ht="12.75">
      <c r="A230" s="223" t="s">
        <v>530</v>
      </c>
      <c r="B230" s="224">
        <v>130</v>
      </c>
      <c r="C230" s="225" t="s">
        <v>67</v>
      </c>
      <c r="D230" s="226">
        <v>850</v>
      </c>
      <c r="E230" s="227" t="s">
        <v>994</v>
      </c>
      <c r="F230" s="228"/>
      <c r="G230" s="228" t="s">
        <v>621</v>
      </c>
      <c r="H230" s="229" t="s">
        <v>622</v>
      </c>
      <c r="I230" s="200"/>
      <c r="J230" s="195"/>
    </row>
    <row r="231" spans="1:9" ht="12.75">
      <c r="A231" s="73" t="s">
        <v>530</v>
      </c>
      <c r="B231" s="155">
        <v>160</v>
      </c>
      <c r="C231" s="47" t="s">
        <v>67</v>
      </c>
      <c r="D231" s="226">
        <v>850</v>
      </c>
      <c r="E231" s="14" t="s">
        <v>964</v>
      </c>
      <c r="F231" s="15">
        <v>1055</v>
      </c>
      <c r="G231" s="15" t="s">
        <v>962</v>
      </c>
      <c r="H231" s="179" t="s">
        <v>963</v>
      </c>
      <c r="I231" s="200"/>
    </row>
    <row r="232" spans="1:9" ht="12.75">
      <c r="A232" s="73" t="s">
        <v>530</v>
      </c>
      <c r="B232" s="155">
        <f>200-22</f>
        <v>178</v>
      </c>
      <c r="C232" s="47" t="s">
        <v>67</v>
      </c>
      <c r="D232" s="226">
        <v>850</v>
      </c>
      <c r="E232" s="14" t="s">
        <v>1004</v>
      </c>
      <c r="F232" s="15">
        <v>1008</v>
      </c>
      <c r="G232" s="15" t="s">
        <v>138</v>
      </c>
      <c r="H232" s="179" t="s">
        <v>970</v>
      </c>
      <c r="I232" s="200"/>
    </row>
    <row r="233" spans="1:9" ht="12.75">
      <c r="A233" s="73" t="s">
        <v>530</v>
      </c>
      <c r="B233" s="155">
        <v>200</v>
      </c>
      <c r="C233" s="47" t="s">
        <v>67</v>
      </c>
      <c r="D233" s="226">
        <v>850</v>
      </c>
      <c r="E233" s="14" t="s">
        <v>961</v>
      </c>
      <c r="F233" s="15">
        <v>1055</v>
      </c>
      <c r="G233" s="15" t="s">
        <v>962</v>
      </c>
      <c r="H233" s="179" t="s">
        <v>971</v>
      </c>
      <c r="I233" s="200"/>
    </row>
    <row r="234" spans="1:9" ht="12.75">
      <c r="A234" s="73"/>
      <c r="B234" s="155"/>
      <c r="C234" s="47"/>
      <c r="D234" s="29"/>
      <c r="E234" s="14"/>
      <c r="F234" s="15"/>
      <c r="G234" s="15"/>
      <c r="H234" s="179"/>
      <c r="I234" s="200"/>
    </row>
    <row r="235" spans="1:9" ht="12.75">
      <c r="A235" s="243" t="s">
        <v>960</v>
      </c>
      <c r="B235" s="155"/>
      <c r="C235" s="47"/>
      <c r="D235" s="29"/>
      <c r="E235" s="14"/>
      <c r="F235" s="15"/>
      <c r="G235" s="15"/>
      <c r="H235" s="179"/>
      <c r="I235" s="200"/>
    </row>
    <row r="236" spans="1:8" ht="12.75">
      <c r="A236" s="73" t="s">
        <v>532</v>
      </c>
      <c r="B236" s="236">
        <v>70</v>
      </c>
      <c r="C236" s="132" t="s">
        <v>67</v>
      </c>
      <c r="D236" s="133">
        <v>1950</v>
      </c>
      <c r="E236" s="20"/>
      <c r="F236" s="20"/>
      <c r="G236" s="20"/>
      <c r="H236" s="182"/>
    </row>
    <row r="237" spans="1:8" ht="12.75">
      <c r="A237" s="73"/>
      <c r="B237" s="236"/>
      <c r="C237" s="132"/>
      <c r="D237" s="133"/>
      <c r="E237" s="20"/>
      <c r="F237" s="20"/>
      <c r="G237" s="20"/>
      <c r="H237" s="182"/>
    </row>
    <row r="238" spans="1:8" ht="12.75">
      <c r="A238" s="243" t="s">
        <v>958</v>
      </c>
      <c r="B238" s="236"/>
      <c r="C238" s="132"/>
      <c r="D238" s="133"/>
      <c r="E238" s="20"/>
      <c r="F238" s="20"/>
      <c r="G238" s="20"/>
      <c r="H238" s="182"/>
    </row>
    <row r="239" spans="1:8" ht="12.75">
      <c r="A239" s="73" t="s">
        <v>945</v>
      </c>
      <c r="B239" s="238">
        <v>45</v>
      </c>
      <c r="C239" s="132" t="s">
        <v>67</v>
      </c>
      <c r="D239" s="133">
        <v>1950</v>
      </c>
      <c r="E239" s="20"/>
      <c r="F239" s="20">
        <v>1054</v>
      </c>
      <c r="G239" s="20"/>
      <c r="H239" s="182"/>
    </row>
    <row r="240" spans="1:8" ht="12.75">
      <c r="A240" s="73" t="s">
        <v>945</v>
      </c>
      <c r="B240" s="238">
        <v>85</v>
      </c>
      <c r="C240" s="132" t="s">
        <v>67</v>
      </c>
      <c r="D240" s="133">
        <v>1950</v>
      </c>
      <c r="E240" s="20"/>
      <c r="F240" s="20">
        <v>1010</v>
      </c>
      <c r="G240" s="20" t="s">
        <v>947</v>
      </c>
      <c r="H240" s="182"/>
    </row>
    <row r="241" spans="1:8" ht="12.75">
      <c r="A241" s="73"/>
      <c r="B241" s="238"/>
      <c r="C241" s="132"/>
      <c r="D241" s="133"/>
      <c r="E241" s="20"/>
      <c r="F241" s="20"/>
      <c r="G241" s="20"/>
      <c r="H241" s="182"/>
    </row>
    <row r="242" spans="1:8" ht="12.75">
      <c r="A242" s="243" t="s">
        <v>959</v>
      </c>
      <c r="B242" s="238"/>
      <c r="C242" s="132"/>
      <c r="D242" s="133"/>
      <c r="E242" s="20"/>
      <c r="F242" s="20"/>
      <c r="G242" s="20"/>
      <c r="H242" s="182"/>
    </row>
    <row r="243" spans="1:8" ht="12.75">
      <c r="A243" s="73" t="s">
        <v>946</v>
      </c>
      <c r="B243" s="238">
        <v>85</v>
      </c>
      <c r="C243" s="132" t="s">
        <v>67</v>
      </c>
      <c r="D243" s="133">
        <v>1950</v>
      </c>
      <c r="E243" s="20"/>
      <c r="F243" s="20">
        <v>1054</v>
      </c>
      <c r="G243" s="20"/>
      <c r="H243" s="182"/>
    </row>
    <row r="244" spans="1:8" ht="12.75">
      <c r="A244" s="73" t="s">
        <v>946</v>
      </c>
      <c r="B244" s="238">
        <v>85</v>
      </c>
      <c r="C244" s="132" t="s">
        <v>67</v>
      </c>
      <c r="D244" s="133">
        <v>1950</v>
      </c>
      <c r="E244" s="20"/>
      <c r="F244" s="20">
        <v>1054</v>
      </c>
      <c r="G244" s="20"/>
      <c r="H244" s="182"/>
    </row>
    <row r="245" spans="1:8" ht="12.75">
      <c r="A245" s="73" t="s">
        <v>946</v>
      </c>
      <c r="B245" s="238">
        <v>80</v>
      </c>
      <c r="C245" s="132" t="s">
        <v>67</v>
      </c>
      <c r="D245" s="133">
        <v>1950</v>
      </c>
      <c r="E245" s="20"/>
      <c r="F245" s="20">
        <v>1010</v>
      </c>
      <c r="G245" s="20" t="s">
        <v>947</v>
      </c>
      <c r="H245" s="182"/>
    </row>
    <row r="246" spans="1:8" ht="12.75">
      <c r="A246" s="73" t="s">
        <v>946</v>
      </c>
      <c r="B246" s="238">
        <v>95</v>
      </c>
      <c r="C246" s="132" t="s">
        <v>67</v>
      </c>
      <c r="D246" s="133">
        <v>1950</v>
      </c>
      <c r="E246" s="20"/>
      <c r="F246" s="20">
        <v>1010</v>
      </c>
      <c r="G246" s="20" t="s">
        <v>947</v>
      </c>
      <c r="H246" s="182"/>
    </row>
    <row r="247" spans="1:8" ht="12.75">
      <c r="A247" s="73" t="s">
        <v>946</v>
      </c>
      <c r="B247" s="238">
        <v>95</v>
      </c>
      <c r="C247" s="132" t="s">
        <v>67</v>
      </c>
      <c r="D247" s="133">
        <v>1950</v>
      </c>
      <c r="E247" s="20"/>
      <c r="F247" s="20">
        <v>1010</v>
      </c>
      <c r="G247" s="20" t="s">
        <v>947</v>
      </c>
      <c r="H247" s="182"/>
    </row>
    <row r="248" spans="1:8" ht="12.75">
      <c r="A248" s="73"/>
      <c r="B248" s="238"/>
      <c r="C248" s="132"/>
      <c r="D248" s="133"/>
      <c r="E248" s="20"/>
      <c r="F248" s="20"/>
      <c r="G248" s="20"/>
      <c r="H248" s="182"/>
    </row>
    <row r="249" spans="1:9" ht="12.75">
      <c r="A249" s="9" t="s">
        <v>139</v>
      </c>
      <c r="B249" s="145">
        <v>0.43</v>
      </c>
      <c r="C249" s="6" t="s">
        <v>12</v>
      </c>
      <c r="D249" s="29">
        <v>150000</v>
      </c>
      <c r="E249" s="14" t="s">
        <v>822</v>
      </c>
      <c r="F249" s="15">
        <v>1010</v>
      </c>
      <c r="G249" s="15" t="s">
        <v>823</v>
      </c>
      <c r="H249" s="179" t="s">
        <v>824</v>
      </c>
      <c r="I249" s="200"/>
    </row>
    <row r="250" spans="1:9" ht="12.75">
      <c r="A250" s="9" t="s">
        <v>139</v>
      </c>
      <c r="B250" s="145">
        <v>0.249</v>
      </c>
      <c r="C250" s="6" t="s">
        <v>12</v>
      </c>
      <c r="D250" s="29">
        <v>150000</v>
      </c>
      <c r="E250" s="14" t="s">
        <v>494</v>
      </c>
      <c r="F250" s="15">
        <v>1010</v>
      </c>
      <c r="G250" s="15" t="s">
        <v>34</v>
      </c>
      <c r="H250" s="179" t="s">
        <v>140</v>
      </c>
      <c r="I250" s="200"/>
    </row>
    <row r="251" spans="1:9" ht="12.75">
      <c r="A251" s="9" t="s">
        <v>139</v>
      </c>
      <c r="B251" s="145">
        <v>0.149</v>
      </c>
      <c r="C251" s="6" t="s">
        <v>12</v>
      </c>
      <c r="D251" s="29">
        <v>150000</v>
      </c>
      <c r="E251" s="14" t="s">
        <v>469</v>
      </c>
      <c r="F251" s="15">
        <v>1013</v>
      </c>
      <c r="G251" s="41" t="s">
        <v>141</v>
      </c>
      <c r="H251" s="179" t="s">
        <v>142</v>
      </c>
      <c r="I251" s="200"/>
    </row>
    <row r="252" spans="1:9" ht="12.75">
      <c r="A252" s="9" t="s">
        <v>143</v>
      </c>
      <c r="B252" s="145">
        <v>0.39</v>
      </c>
      <c r="C252" s="6" t="s">
        <v>12</v>
      </c>
      <c r="D252" s="29">
        <v>150000</v>
      </c>
      <c r="E252" s="14"/>
      <c r="F252" s="15">
        <v>1010</v>
      </c>
      <c r="G252" s="15" t="s">
        <v>34</v>
      </c>
      <c r="H252" s="179" t="s">
        <v>140</v>
      </c>
      <c r="I252" s="200"/>
    </row>
    <row r="253" spans="1:9" ht="12.75">
      <c r="A253" s="9"/>
      <c r="B253" s="145"/>
      <c r="C253" s="6"/>
      <c r="D253" s="29"/>
      <c r="E253" s="14"/>
      <c r="F253" s="15"/>
      <c r="G253" s="15"/>
      <c r="H253" s="179"/>
      <c r="I253" s="200"/>
    </row>
    <row r="254" spans="1:10" s="77" customFormat="1" ht="26.25">
      <c r="A254" s="131" t="s">
        <v>584</v>
      </c>
      <c r="B254" s="151"/>
      <c r="C254" s="89"/>
      <c r="D254" s="76"/>
      <c r="E254" s="76"/>
      <c r="F254" s="76"/>
      <c r="G254" s="76"/>
      <c r="H254" s="178"/>
      <c r="I254" s="206"/>
      <c r="J254" s="202"/>
    </row>
    <row r="255" spans="1:9" ht="12.75">
      <c r="A255" s="13" t="s">
        <v>751</v>
      </c>
      <c r="B255" s="152">
        <v>3</v>
      </c>
      <c r="C255" s="40" t="s">
        <v>12</v>
      </c>
      <c r="D255" s="29" t="s">
        <v>213</v>
      </c>
      <c r="E255" s="13"/>
      <c r="F255" s="15" t="s">
        <v>204</v>
      </c>
      <c r="G255" s="15"/>
      <c r="H255" s="179"/>
      <c r="I255" s="200"/>
    </row>
    <row r="256" spans="1:9" ht="12.75">
      <c r="A256" s="13" t="s">
        <v>752</v>
      </c>
      <c r="B256" s="152">
        <v>3</v>
      </c>
      <c r="C256" s="40" t="s">
        <v>12</v>
      </c>
      <c r="D256" s="29" t="s">
        <v>213</v>
      </c>
      <c r="E256" s="13"/>
      <c r="F256" s="15" t="s">
        <v>204</v>
      </c>
      <c r="G256" s="15"/>
      <c r="H256" s="179"/>
      <c r="I256" s="200"/>
    </row>
    <row r="257" spans="1:9" ht="12.75">
      <c r="A257" s="13" t="s">
        <v>753</v>
      </c>
      <c r="B257" s="152">
        <v>3</v>
      </c>
      <c r="C257" s="40" t="s">
        <v>12</v>
      </c>
      <c r="D257" s="29" t="s">
        <v>213</v>
      </c>
      <c r="E257" s="13"/>
      <c r="F257" s="15" t="s">
        <v>204</v>
      </c>
      <c r="G257" s="15"/>
      <c r="H257" s="179"/>
      <c r="I257" s="200"/>
    </row>
    <row r="258" spans="1:9" ht="12.75">
      <c r="A258" s="13" t="s">
        <v>754</v>
      </c>
      <c r="B258" s="152">
        <v>0</v>
      </c>
      <c r="C258" s="40" t="s">
        <v>12</v>
      </c>
      <c r="D258" s="29" t="s">
        <v>213</v>
      </c>
      <c r="E258" s="13" t="s">
        <v>755</v>
      </c>
      <c r="F258" s="15" t="s">
        <v>204</v>
      </c>
      <c r="G258" s="15"/>
      <c r="H258" s="179"/>
      <c r="I258" s="200"/>
    </row>
    <row r="259" spans="1:9" ht="12.75">
      <c r="A259" s="13"/>
      <c r="B259" s="152"/>
      <c r="C259" s="40"/>
      <c r="D259" s="29"/>
      <c r="E259" s="13"/>
      <c r="F259" s="15"/>
      <c r="G259" s="15"/>
      <c r="H259" s="179"/>
      <c r="I259" s="200"/>
    </row>
    <row r="260" spans="1:10" s="77" customFormat="1" ht="26.25">
      <c r="A260" s="86" t="s">
        <v>886</v>
      </c>
      <c r="B260" s="151"/>
      <c r="C260" s="87"/>
      <c r="D260" s="76"/>
      <c r="E260" s="76"/>
      <c r="F260" s="76"/>
      <c r="G260" s="76"/>
      <c r="H260" s="178"/>
      <c r="I260" s="206"/>
      <c r="J260" s="202"/>
    </row>
    <row r="261" spans="1:9" ht="12.75">
      <c r="A261" s="9" t="s">
        <v>888</v>
      </c>
      <c r="B261" s="216">
        <v>0.754</v>
      </c>
      <c r="C261" s="6" t="s">
        <v>12</v>
      </c>
      <c r="D261" s="29">
        <v>125000</v>
      </c>
      <c r="E261" s="14" t="s">
        <v>560</v>
      </c>
      <c r="F261" s="15">
        <v>1010</v>
      </c>
      <c r="G261" s="15" t="s">
        <v>144</v>
      </c>
      <c r="H261" s="179" t="s">
        <v>145</v>
      </c>
      <c r="I261" s="200"/>
    </row>
    <row r="262" spans="1:9" ht="12.75">
      <c r="A262" s="9" t="s">
        <v>887</v>
      </c>
      <c r="B262" s="145">
        <v>7</v>
      </c>
      <c r="C262" s="6" t="s">
        <v>12</v>
      </c>
      <c r="D262" s="29" t="s">
        <v>146</v>
      </c>
      <c r="E262" s="14" t="s">
        <v>147</v>
      </c>
      <c r="F262" s="15" t="s">
        <v>148</v>
      </c>
      <c r="G262" s="15"/>
      <c r="H262" s="179"/>
      <c r="I262" s="200"/>
    </row>
    <row r="263" spans="1:9" ht="12.75">
      <c r="A263" s="9" t="s">
        <v>149</v>
      </c>
      <c r="B263" s="145">
        <v>4</v>
      </c>
      <c r="C263" s="6" t="s">
        <v>12</v>
      </c>
      <c r="D263" s="29" t="s">
        <v>150</v>
      </c>
      <c r="E263" s="14" t="s">
        <v>151</v>
      </c>
      <c r="F263" s="15" t="s">
        <v>148</v>
      </c>
      <c r="G263" s="15"/>
      <c r="H263" s="179"/>
      <c r="I263" s="200"/>
    </row>
    <row r="264" spans="1:9" ht="12.75">
      <c r="A264" s="9" t="s">
        <v>889</v>
      </c>
      <c r="B264" s="145">
        <v>0.187</v>
      </c>
      <c r="C264" s="6" t="s">
        <v>12</v>
      </c>
      <c r="D264" s="29">
        <v>185000</v>
      </c>
      <c r="E264" s="14"/>
      <c r="F264" s="15"/>
      <c r="G264" s="15" t="s">
        <v>890</v>
      </c>
      <c r="H264" s="179" t="s">
        <v>891</v>
      </c>
      <c r="I264" s="200"/>
    </row>
    <row r="265" spans="1:9" ht="12.75">
      <c r="A265" s="9"/>
      <c r="B265" s="145"/>
      <c r="C265" s="6"/>
      <c r="D265" s="29"/>
      <c r="E265" s="14"/>
      <c r="F265" s="15"/>
      <c r="G265" s="15"/>
      <c r="H265" s="179"/>
      <c r="I265" s="200"/>
    </row>
    <row r="266" spans="1:10" s="77" customFormat="1" ht="26.25">
      <c r="A266" s="86" t="s">
        <v>158</v>
      </c>
      <c r="B266" s="151"/>
      <c r="C266" s="87"/>
      <c r="D266" s="76"/>
      <c r="E266" s="76"/>
      <c r="F266" s="76"/>
      <c r="G266" s="76"/>
      <c r="H266" s="178"/>
      <c r="I266" s="206"/>
      <c r="J266" s="202"/>
    </row>
    <row r="267" spans="1:9" ht="12.75">
      <c r="A267" s="9" t="s">
        <v>356</v>
      </c>
      <c r="B267" s="145">
        <v>2.27</v>
      </c>
      <c r="C267" s="6" t="s">
        <v>12</v>
      </c>
      <c r="D267" s="29">
        <v>9500</v>
      </c>
      <c r="E267" s="13" t="s">
        <v>160</v>
      </c>
      <c r="F267" s="15">
        <v>1002</v>
      </c>
      <c r="G267" s="15" t="s">
        <v>159</v>
      </c>
      <c r="H267" s="179" t="s">
        <v>161</v>
      </c>
      <c r="I267" s="200"/>
    </row>
    <row r="268" spans="1:9" ht="12.75">
      <c r="A268" s="9"/>
      <c r="B268" s="145"/>
      <c r="C268" s="6"/>
      <c r="D268" s="29"/>
      <c r="E268" s="13"/>
      <c r="F268" s="15"/>
      <c r="G268" s="15"/>
      <c r="H268" s="179"/>
      <c r="I268" s="200"/>
    </row>
    <row r="269" spans="1:10" s="77" customFormat="1" ht="26.25">
      <c r="A269" s="86" t="s">
        <v>162</v>
      </c>
      <c r="B269" s="151"/>
      <c r="C269" s="87"/>
      <c r="D269" s="76"/>
      <c r="E269" s="76"/>
      <c r="F269" s="76"/>
      <c r="G269" s="76"/>
      <c r="H269" s="178"/>
      <c r="I269" s="206"/>
      <c r="J269" s="202"/>
    </row>
    <row r="270" spans="1:9" ht="12.75">
      <c r="A270" s="9" t="s">
        <v>163</v>
      </c>
      <c r="B270" s="145">
        <v>18.04</v>
      </c>
      <c r="C270" s="6" t="s">
        <v>12</v>
      </c>
      <c r="D270" s="29">
        <v>5500</v>
      </c>
      <c r="E270" s="13" t="s">
        <v>164</v>
      </c>
      <c r="F270" s="15">
        <v>1021</v>
      </c>
      <c r="G270" s="15" t="s">
        <v>165</v>
      </c>
      <c r="H270" s="179" t="s">
        <v>166</v>
      </c>
      <c r="I270" s="200"/>
    </row>
    <row r="271" spans="1:9" ht="12.75">
      <c r="A271" s="9"/>
      <c r="B271" s="145"/>
      <c r="C271" s="6"/>
      <c r="D271" s="29"/>
      <c r="E271" s="13"/>
      <c r="F271" s="15"/>
      <c r="G271" s="15"/>
      <c r="H271" s="179"/>
      <c r="I271" s="200"/>
    </row>
    <row r="272" spans="1:10" s="77" customFormat="1" ht="26.25">
      <c r="A272" s="86" t="s">
        <v>724</v>
      </c>
      <c r="B272" s="151"/>
      <c r="C272" s="87"/>
      <c r="D272" s="76"/>
      <c r="E272" s="76"/>
      <c r="F272" s="76"/>
      <c r="G272" s="76"/>
      <c r="H272" s="178"/>
      <c r="I272" s="206"/>
      <c r="J272" s="202"/>
    </row>
    <row r="273" spans="1:9" ht="12.75">
      <c r="A273" s="9" t="s">
        <v>613</v>
      </c>
      <c r="B273" s="145">
        <f>37-2</f>
        <v>35</v>
      </c>
      <c r="C273" s="61" t="s">
        <v>12</v>
      </c>
      <c r="D273" s="29" t="s">
        <v>762</v>
      </c>
      <c r="E273" s="13" t="s">
        <v>467</v>
      </c>
      <c r="F273" s="15">
        <v>1016</v>
      </c>
      <c r="G273" s="15" t="s">
        <v>761</v>
      </c>
      <c r="H273" s="179" t="s">
        <v>760</v>
      </c>
      <c r="I273" s="200"/>
    </row>
    <row r="274" spans="1:9" ht="12.75">
      <c r="A274" s="9"/>
      <c r="B274" s="145"/>
      <c r="C274" s="61"/>
      <c r="D274" s="29"/>
      <c r="E274" s="13"/>
      <c r="F274" s="15"/>
      <c r="G274" s="15"/>
      <c r="H274" s="179"/>
      <c r="I274" s="200"/>
    </row>
    <row r="275" spans="1:10" s="77" customFormat="1" ht="26.25">
      <c r="A275" s="86" t="s">
        <v>745</v>
      </c>
      <c r="B275" s="151"/>
      <c r="C275" s="87"/>
      <c r="D275" s="76"/>
      <c r="E275" s="76"/>
      <c r="F275" s="76"/>
      <c r="G275" s="76"/>
      <c r="H275" s="178"/>
      <c r="I275" s="206"/>
      <c r="J275" s="202"/>
    </row>
    <row r="276" spans="1:9" ht="12.75">
      <c r="A276" s="9" t="s">
        <v>746</v>
      </c>
      <c r="B276" s="145">
        <v>30.6</v>
      </c>
      <c r="C276" s="6" t="s">
        <v>12</v>
      </c>
      <c r="D276" s="29">
        <v>5500</v>
      </c>
      <c r="E276" s="13" t="s">
        <v>747</v>
      </c>
      <c r="F276" s="15"/>
      <c r="G276" s="15" t="s">
        <v>847</v>
      </c>
      <c r="H276" s="179" t="s">
        <v>848</v>
      </c>
      <c r="I276" s="200"/>
    </row>
    <row r="277" spans="1:9" ht="12.75">
      <c r="A277" s="9"/>
      <c r="B277" s="145"/>
      <c r="C277" s="6"/>
      <c r="D277" s="29"/>
      <c r="E277" s="13"/>
      <c r="F277" s="15"/>
      <c r="G277" s="15"/>
      <c r="H277" s="179"/>
      <c r="I277" s="200"/>
    </row>
    <row r="278" spans="1:10" s="77" customFormat="1" ht="26.25">
      <c r="A278" s="86" t="s">
        <v>167</v>
      </c>
      <c r="B278" s="151"/>
      <c r="C278" s="87"/>
      <c r="D278" s="76"/>
      <c r="E278" s="76"/>
      <c r="F278" s="76"/>
      <c r="G278" s="76"/>
      <c r="H278" s="178"/>
      <c r="I278" s="206"/>
      <c r="J278" s="202"/>
    </row>
    <row r="279" spans="1:9" ht="12.75">
      <c r="A279" s="13" t="s">
        <v>168</v>
      </c>
      <c r="B279" s="62">
        <v>13.4</v>
      </c>
      <c r="C279" s="40" t="s">
        <v>12</v>
      </c>
      <c r="D279" s="11">
        <v>6500</v>
      </c>
      <c r="E279" s="7"/>
      <c r="F279" s="7"/>
      <c r="G279" s="31" t="s">
        <v>169</v>
      </c>
      <c r="H279" s="177" t="s">
        <v>170</v>
      </c>
      <c r="I279" s="194"/>
    </row>
    <row r="280" spans="1:9" ht="12.75">
      <c r="A280" s="12" t="s">
        <v>171</v>
      </c>
      <c r="B280" s="63">
        <v>0</v>
      </c>
      <c r="C280" s="40" t="s">
        <v>12</v>
      </c>
      <c r="D280" s="29">
        <v>1850</v>
      </c>
      <c r="E280" s="31" t="s">
        <v>172</v>
      </c>
      <c r="F280" s="7"/>
      <c r="G280" s="7"/>
      <c r="H280" s="180"/>
      <c r="I280" s="194"/>
    </row>
    <row r="281" spans="1:9" ht="12.75">
      <c r="A281" s="13"/>
      <c r="B281" s="156"/>
      <c r="C281" s="16"/>
      <c r="D281" s="11"/>
      <c r="E281" s="7"/>
      <c r="F281" s="7"/>
      <c r="G281" s="7"/>
      <c r="H281" s="180"/>
      <c r="I281" s="194"/>
    </row>
    <row r="282" spans="1:10" s="77" customFormat="1" ht="26.25">
      <c r="A282" s="86" t="s">
        <v>377</v>
      </c>
      <c r="B282" s="151"/>
      <c r="C282" s="87"/>
      <c r="D282" s="76"/>
      <c r="E282" s="76"/>
      <c r="F282" s="76"/>
      <c r="G282" s="76"/>
      <c r="H282" s="178"/>
      <c r="I282" s="206"/>
      <c r="J282" s="202"/>
    </row>
    <row r="283" spans="1:9" ht="12.75">
      <c r="A283" s="13" t="s">
        <v>378</v>
      </c>
      <c r="B283" s="156">
        <v>0</v>
      </c>
      <c r="C283" s="40" t="s">
        <v>12</v>
      </c>
      <c r="D283" s="11">
        <v>75000</v>
      </c>
      <c r="E283" s="31" t="s">
        <v>1001</v>
      </c>
      <c r="F283" s="31"/>
      <c r="G283" s="31"/>
      <c r="H283" s="177"/>
      <c r="I283" s="194"/>
    </row>
    <row r="284" spans="1:9" ht="12.75">
      <c r="A284" s="13"/>
      <c r="B284" s="156"/>
      <c r="C284" s="40"/>
      <c r="D284" s="11"/>
      <c r="E284" s="31"/>
      <c r="F284" s="31"/>
      <c r="G284" s="7"/>
      <c r="H284" s="177"/>
      <c r="I284" s="194"/>
    </row>
    <row r="285" spans="1:10" s="77" customFormat="1" ht="26.25">
      <c r="A285" s="86" t="s">
        <v>999</v>
      </c>
      <c r="B285" s="151"/>
      <c r="C285" s="87"/>
      <c r="D285" s="76"/>
      <c r="E285" s="76"/>
      <c r="F285" s="76"/>
      <c r="G285" s="76"/>
      <c r="H285" s="178"/>
      <c r="I285" s="206"/>
      <c r="J285" s="202"/>
    </row>
    <row r="286" spans="1:9" ht="12.75">
      <c r="A286" s="13" t="s">
        <v>1000</v>
      </c>
      <c r="B286" s="156">
        <v>1.35</v>
      </c>
      <c r="C286" s="40" t="s">
        <v>12</v>
      </c>
      <c r="D286" s="11">
        <v>38500</v>
      </c>
      <c r="E286" s="31" t="s">
        <v>1003</v>
      </c>
      <c r="F286" s="7"/>
      <c r="G286" s="7"/>
      <c r="H286" s="177" t="s">
        <v>1002</v>
      </c>
      <c r="I286" s="194"/>
    </row>
    <row r="287" spans="1:9" ht="12.75">
      <c r="A287" s="13"/>
      <c r="B287" s="156"/>
      <c r="C287" s="40"/>
      <c r="D287" s="11"/>
      <c r="E287" s="31"/>
      <c r="F287" s="7"/>
      <c r="G287" s="7"/>
      <c r="H287" s="177"/>
      <c r="I287" s="194"/>
    </row>
    <row r="288" spans="1:10" s="77" customFormat="1" ht="26.25">
      <c r="A288" s="86" t="s">
        <v>604</v>
      </c>
      <c r="B288" s="151"/>
      <c r="C288" s="87"/>
      <c r="D288" s="76"/>
      <c r="E288" s="76"/>
      <c r="F288" s="76"/>
      <c r="G288" s="76"/>
      <c r="H288" s="178"/>
      <c r="I288" s="206"/>
      <c r="J288" s="202"/>
    </row>
    <row r="289" spans="1:9" ht="12.75">
      <c r="A289" s="13" t="s">
        <v>173</v>
      </c>
      <c r="B289" s="152">
        <v>36.2</v>
      </c>
      <c r="C289" s="40" t="s">
        <v>12</v>
      </c>
      <c r="D289" s="29">
        <v>850</v>
      </c>
      <c r="E289" s="13" t="s">
        <v>370</v>
      </c>
      <c r="F289" s="15"/>
      <c r="G289" s="15" t="s">
        <v>358</v>
      </c>
      <c r="H289" s="179" t="s">
        <v>359</v>
      </c>
      <c r="I289" s="200"/>
    </row>
    <row r="290" spans="1:9" ht="12.75">
      <c r="A290" s="13" t="s">
        <v>357</v>
      </c>
      <c r="B290" s="152">
        <v>21.7</v>
      </c>
      <c r="C290" s="40" t="s">
        <v>12</v>
      </c>
      <c r="D290" s="29">
        <v>850</v>
      </c>
      <c r="E290" s="13" t="s">
        <v>68</v>
      </c>
      <c r="F290" s="15"/>
      <c r="G290" s="15" t="s">
        <v>355</v>
      </c>
      <c r="H290" s="179" t="s">
        <v>360</v>
      </c>
      <c r="I290" s="200"/>
    </row>
    <row r="291" spans="1:9" ht="12.75">
      <c r="A291" s="13"/>
      <c r="B291" s="152"/>
      <c r="C291" s="40"/>
      <c r="D291" s="29"/>
      <c r="E291" s="13"/>
      <c r="F291" s="15"/>
      <c r="G291" s="15"/>
      <c r="H291" s="179"/>
      <c r="I291" s="200"/>
    </row>
    <row r="292" spans="1:10" s="78" customFormat="1" ht="27.75">
      <c r="A292" s="97" t="s">
        <v>354</v>
      </c>
      <c r="B292" s="157"/>
      <c r="C292" s="99"/>
      <c r="D292" s="98"/>
      <c r="E292" s="100"/>
      <c r="F292" s="100"/>
      <c r="G292" s="100"/>
      <c r="H292" s="184"/>
      <c r="I292" s="208"/>
      <c r="J292" s="209"/>
    </row>
    <row r="293" spans="1:9" ht="12.75">
      <c r="A293" s="31" t="s">
        <v>347</v>
      </c>
      <c r="B293" s="32">
        <v>0</v>
      </c>
      <c r="C293" s="18" t="s">
        <v>12</v>
      </c>
      <c r="D293" s="29" t="s">
        <v>213</v>
      </c>
      <c r="E293" s="31"/>
      <c r="F293" s="31">
        <v>1011</v>
      </c>
      <c r="G293" s="31"/>
      <c r="H293" s="177"/>
      <c r="I293" s="194"/>
    </row>
    <row r="294" spans="1:9" ht="12.75">
      <c r="A294" s="31" t="s">
        <v>214</v>
      </c>
      <c r="B294" s="152">
        <v>82</v>
      </c>
      <c r="C294" s="18" t="s">
        <v>12</v>
      </c>
      <c r="D294" s="29" t="s">
        <v>213</v>
      </c>
      <c r="E294" s="7"/>
      <c r="F294" s="31">
        <v>1030</v>
      </c>
      <c r="G294" s="7"/>
      <c r="H294" s="177"/>
      <c r="I294" s="194"/>
    </row>
    <row r="295" spans="1:9" ht="12.75">
      <c r="A295" s="31" t="s">
        <v>215</v>
      </c>
      <c r="B295" s="152">
        <v>300</v>
      </c>
      <c r="C295" s="18" t="s">
        <v>12</v>
      </c>
      <c r="D295" s="29" t="s">
        <v>213</v>
      </c>
      <c r="E295" s="7"/>
      <c r="F295" s="31">
        <v>1030</v>
      </c>
      <c r="G295" s="7"/>
      <c r="H295" s="177"/>
      <c r="I295" s="194"/>
    </row>
    <row r="296" spans="1:9" ht="12.75">
      <c r="A296" s="31" t="s">
        <v>216</v>
      </c>
      <c r="B296" s="158">
        <v>130</v>
      </c>
      <c r="C296" s="18" t="s">
        <v>12</v>
      </c>
      <c r="D296" s="29" t="s">
        <v>213</v>
      </c>
      <c r="E296" s="7"/>
      <c r="F296" s="31">
        <v>1030</v>
      </c>
      <c r="G296" s="7"/>
      <c r="H296" s="177"/>
      <c r="I296" s="194"/>
    </row>
    <row r="297" spans="1:9" ht="12.75">
      <c r="A297" s="31" t="s">
        <v>217</v>
      </c>
      <c r="B297" s="158">
        <v>3500</v>
      </c>
      <c r="C297" s="18" t="s">
        <v>12</v>
      </c>
      <c r="D297" s="29" t="s">
        <v>213</v>
      </c>
      <c r="E297" s="60"/>
      <c r="F297" s="31">
        <v>1030</v>
      </c>
      <c r="G297" s="7"/>
      <c r="H297" s="177"/>
      <c r="I297" s="194"/>
    </row>
    <row r="298" spans="1:9" ht="12.75">
      <c r="A298" s="20" t="s">
        <v>348</v>
      </c>
      <c r="B298" s="159">
        <v>750</v>
      </c>
      <c r="C298" s="18" t="s">
        <v>12</v>
      </c>
      <c r="D298" s="29" t="s">
        <v>213</v>
      </c>
      <c r="E298" s="31" t="s">
        <v>218</v>
      </c>
      <c r="F298" s="7"/>
      <c r="G298" s="7"/>
      <c r="H298" s="180"/>
      <c r="I298" s="194"/>
    </row>
    <row r="299" spans="1:9" ht="12.75">
      <c r="A299" s="20" t="s">
        <v>349</v>
      </c>
      <c r="B299" s="159">
        <v>0</v>
      </c>
      <c r="C299" s="18" t="s">
        <v>12</v>
      </c>
      <c r="D299" s="29">
        <v>950</v>
      </c>
      <c r="E299" s="7"/>
      <c r="F299" s="7"/>
      <c r="G299" s="31"/>
      <c r="H299" s="177"/>
      <c r="I299" s="194"/>
    </row>
    <row r="300" spans="1:11" ht="12.75">
      <c r="A300" s="20" t="s">
        <v>466</v>
      </c>
      <c r="B300" s="159">
        <v>0</v>
      </c>
      <c r="C300" s="18" t="s">
        <v>12</v>
      </c>
      <c r="D300" s="29">
        <v>750</v>
      </c>
      <c r="E300" s="7"/>
      <c r="F300" s="31"/>
      <c r="G300" s="31"/>
      <c r="H300" s="177"/>
      <c r="I300" s="194"/>
      <c r="K300" s="70">
        <v>41610</v>
      </c>
    </row>
    <row r="301" spans="1:9" ht="12.75">
      <c r="A301" s="20" t="s">
        <v>697</v>
      </c>
      <c r="B301" s="159">
        <v>44.5</v>
      </c>
      <c r="C301" s="18" t="s">
        <v>12</v>
      </c>
      <c r="D301" s="29">
        <v>1950</v>
      </c>
      <c r="E301" s="31"/>
      <c r="F301" s="31" t="s">
        <v>67</v>
      </c>
      <c r="G301" s="31" t="s">
        <v>774</v>
      </c>
      <c r="H301" s="177" t="s">
        <v>698</v>
      </c>
      <c r="I301" s="194"/>
    </row>
    <row r="302" spans="1:9" ht="12.75">
      <c r="A302" s="20" t="s">
        <v>827</v>
      </c>
      <c r="B302" s="159">
        <v>47</v>
      </c>
      <c r="C302" s="18" t="s">
        <v>12</v>
      </c>
      <c r="D302" s="29">
        <v>2200</v>
      </c>
      <c r="E302" s="31" t="s">
        <v>829</v>
      </c>
      <c r="F302" s="31" t="s">
        <v>67</v>
      </c>
      <c r="G302" s="31" t="s">
        <v>718</v>
      </c>
      <c r="H302" s="177" t="s">
        <v>828</v>
      </c>
      <c r="I302" s="194"/>
    </row>
    <row r="303" spans="1:9" ht="12.75">
      <c r="A303" s="20" t="s">
        <v>351</v>
      </c>
      <c r="B303" s="159">
        <v>900</v>
      </c>
      <c r="C303" s="18" t="s">
        <v>12</v>
      </c>
      <c r="D303" s="29">
        <v>1950</v>
      </c>
      <c r="E303" s="31" t="s">
        <v>220</v>
      </c>
      <c r="F303" s="31" t="s">
        <v>221</v>
      </c>
      <c r="G303" s="7"/>
      <c r="H303" s="177" t="s">
        <v>222</v>
      </c>
      <c r="I303" s="194"/>
    </row>
    <row r="304" spans="1:9" ht="12.75">
      <c r="A304" s="20" t="s">
        <v>350</v>
      </c>
      <c r="B304" s="159">
        <v>2300</v>
      </c>
      <c r="C304" s="18" t="s">
        <v>12</v>
      </c>
      <c r="D304" s="29">
        <v>1200</v>
      </c>
      <c r="E304" s="7"/>
      <c r="F304" s="31" t="s">
        <v>219</v>
      </c>
      <c r="G304" s="7"/>
      <c r="H304" s="180"/>
      <c r="I304" s="194"/>
    </row>
    <row r="305" spans="1:9" ht="12.75">
      <c r="A305" s="20" t="s">
        <v>352</v>
      </c>
      <c r="B305" s="159">
        <v>900</v>
      </c>
      <c r="C305" s="18" t="s">
        <v>12</v>
      </c>
      <c r="D305" s="29" t="s">
        <v>213</v>
      </c>
      <c r="E305" s="7"/>
      <c r="F305" s="31"/>
      <c r="G305" s="31"/>
      <c r="H305" s="177"/>
      <c r="I305" s="194"/>
    </row>
    <row r="306" spans="1:9" ht="12.75">
      <c r="A306" s="20" t="s">
        <v>353</v>
      </c>
      <c r="B306" s="159">
        <v>8000</v>
      </c>
      <c r="C306" s="18" t="s">
        <v>12</v>
      </c>
      <c r="D306" s="29" t="s">
        <v>213</v>
      </c>
      <c r="E306" s="17"/>
      <c r="F306" s="20" t="s">
        <v>223</v>
      </c>
      <c r="G306" s="17"/>
      <c r="H306" s="185"/>
      <c r="I306" s="210"/>
    </row>
    <row r="307" spans="1:9" ht="12.75">
      <c r="A307" s="20"/>
      <c r="B307" s="159"/>
      <c r="C307" s="18"/>
      <c r="D307" s="29"/>
      <c r="E307" s="17"/>
      <c r="F307" s="20"/>
      <c r="G307" s="17"/>
      <c r="H307" s="185"/>
      <c r="I307" s="210"/>
    </row>
    <row r="308" spans="1:9" ht="12.75">
      <c r="A308" s="13"/>
      <c r="B308" s="152"/>
      <c r="C308" s="16"/>
      <c r="D308" s="29"/>
      <c r="E308" s="13"/>
      <c r="F308" s="15"/>
      <c r="G308" s="15"/>
      <c r="H308" s="179"/>
      <c r="I308" s="200"/>
    </row>
    <row r="309" spans="1:10" s="77" customFormat="1" ht="26.25">
      <c r="A309" s="93" t="s">
        <v>628</v>
      </c>
      <c r="B309" s="160"/>
      <c r="C309" s="95"/>
      <c r="D309" s="94"/>
      <c r="E309" s="96"/>
      <c r="F309" s="96"/>
      <c r="G309" s="96"/>
      <c r="H309" s="186"/>
      <c r="I309" s="211"/>
      <c r="J309" s="202"/>
    </row>
    <row r="310" spans="1:9" ht="12.75">
      <c r="A310" s="20" t="s">
        <v>224</v>
      </c>
      <c r="B310" s="159">
        <v>54.2</v>
      </c>
      <c r="C310" s="18" t="s">
        <v>12</v>
      </c>
      <c r="D310" s="29">
        <v>2300</v>
      </c>
      <c r="E310" s="7"/>
      <c r="F310" s="7"/>
      <c r="G310" s="7"/>
      <c r="H310" s="180"/>
      <c r="I310" s="194"/>
    </row>
    <row r="311" spans="1:9" ht="12.75">
      <c r="A311" s="20" t="s">
        <v>225</v>
      </c>
      <c r="B311" s="159">
        <v>91.15</v>
      </c>
      <c r="C311" s="18" t="s">
        <v>12</v>
      </c>
      <c r="D311" s="29">
        <v>850</v>
      </c>
      <c r="E311" s="7"/>
      <c r="F311" s="7"/>
      <c r="G311" s="7"/>
      <c r="H311" s="180"/>
      <c r="I311" s="194"/>
    </row>
    <row r="312" spans="1:9" ht="12.75">
      <c r="A312" s="20" t="s">
        <v>619</v>
      </c>
      <c r="B312" s="159">
        <v>27</v>
      </c>
      <c r="C312" s="18" t="s">
        <v>12</v>
      </c>
      <c r="D312" s="29">
        <v>5500</v>
      </c>
      <c r="E312" s="31" t="s">
        <v>616</v>
      </c>
      <c r="F312" s="31">
        <v>1013</v>
      </c>
      <c r="G312" s="31" t="s">
        <v>617</v>
      </c>
      <c r="H312" s="177" t="s">
        <v>618</v>
      </c>
      <c r="I312" s="194"/>
    </row>
    <row r="313" spans="1:9" ht="12.75">
      <c r="A313" s="20" t="s">
        <v>372</v>
      </c>
      <c r="B313" s="159">
        <v>7</v>
      </c>
      <c r="C313" s="18" t="s">
        <v>12</v>
      </c>
      <c r="D313" s="29" t="s">
        <v>226</v>
      </c>
      <c r="E313" s="20" t="s">
        <v>373</v>
      </c>
      <c r="F313" s="20" t="s">
        <v>148</v>
      </c>
      <c r="G313" s="17"/>
      <c r="H313" s="185"/>
      <c r="I313" s="210"/>
    </row>
    <row r="314" spans="1:9" ht="12.75">
      <c r="A314" s="9" t="s">
        <v>555</v>
      </c>
      <c r="B314" s="145">
        <v>4</v>
      </c>
      <c r="C314" s="6" t="s">
        <v>12</v>
      </c>
      <c r="D314" s="29" t="s">
        <v>227</v>
      </c>
      <c r="E314" s="14" t="s">
        <v>151</v>
      </c>
      <c r="F314" s="15" t="s">
        <v>148</v>
      </c>
      <c r="G314" s="15"/>
      <c r="H314" s="179"/>
      <c r="I314" s="200"/>
    </row>
    <row r="315" spans="1:9" ht="12.75">
      <c r="A315" s="20" t="s">
        <v>371</v>
      </c>
      <c r="B315" s="159">
        <v>32</v>
      </c>
      <c r="C315" s="18" t="s">
        <v>12</v>
      </c>
      <c r="D315" s="29">
        <v>3500</v>
      </c>
      <c r="E315" s="20" t="s">
        <v>680</v>
      </c>
      <c r="F315" s="20">
        <v>1013</v>
      </c>
      <c r="G315" s="20" t="s">
        <v>681</v>
      </c>
      <c r="H315" s="187" t="s">
        <v>605</v>
      </c>
      <c r="I315" s="210"/>
    </row>
    <row r="316" spans="1:9" ht="12.75">
      <c r="A316" s="20" t="s">
        <v>228</v>
      </c>
      <c r="B316" s="159">
        <v>69.4</v>
      </c>
      <c r="C316" s="18" t="s">
        <v>12</v>
      </c>
      <c r="D316" s="29">
        <v>4500</v>
      </c>
      <c r="E316" s="20" t="s">
        <v>833</v>
      </c>
      <c r="F316" s="17"/>
      <c r="G316" s="20" t="s">
        <v>834</v>
      </c>
      <c r="H316" s="187" t="s">
        <v>835</v>
      </c>
      <c r="I316" s="210"/>
    </row>
    <row r="317" spans="1:9" ht="12.75">
      <c r="A317" s="20" t="s">
        <v>229</v>
      </c>
      <c r="B317" s="159">
        <v>6</v>
      </c>
      <c r="C317" s="18" t="s">
        <v>12</v>
      </c>
      <c r="D317" s="29">
        <v>390</v>
      </c>
      <c r="E317" s="20" t="s">
        <v>611</v>
      </c>
      <c r="F317" s="20" t="s">
        <v>338</v>
      </c>
      <c r="G317" s="20" t="s">
        <v>448</v>
      </c>
      <c r="H317" s="187" t="s">
        <v>449</v>
      </c>
      <c r="I317" s="210"/>
    </row>
    <row r="318" spans="1:9" ht="12.75">
      <c r="A318" s="20" t="s">
        <v>230</v>
      </c>
      <c r="B318" s="159">
        <v>48.5</v>
      </c>
      <c r="C318" s="18" t="s">
        <v>12</v>
      </c>
      <c r="D318" s="29">
        <v>2100</v>
      </c>
      <c r="E318" s="20" t="s">
        <v>682</v>
      </c>
      <c r="F318" s="20" t="s">
        <v>33</v>
      </c>
      <c r="G318" s="20" t="s">
        <v>609</v>
      </c>
      <c r="H318" s="187" t="s">
        <v>610</v>
      </c>
      <c r="I318" s="210"/>
    </row>
    <row r="319" spans="1:9" ht="12.75">
      <c r="A319" s="31" t="s">
        <v>232</v>
      </c>
      <c r="B319" s="152">
        <v>0</v>
      </c>
      <c r="C319" s="18" t="s">
        <v>12</v>
      </c>
      <c r="D319" s="29">
        <v>2150</v>
      </c>
      <c r="E319" s="7"/>
      <c r="F319" s="31"/>
      <c r="G319" s="31"/>
      <c r="H319" s="177"/>
      <c r="I319" s="194"/>
    </row>
    <row r="320" spans="1:9" ht="12.75">
      <c r="A320" s="20" t="s">
        <v>233</v>
      </c>
      <c r="B320" s="159">
        <v>145</v>
      </c>
      <c r="C320" s="16" t="s">
        <v>12</v>
      </c>
      <c r="D320" s="29" t="s">
        <v>213</v>
      </c>
      <c r="E320" s="31" t="s">
        <v>234</v>
      </c>
      <c r="F320" s="31" t="s">
        <v>219</v>
      </c>
      <c r="G320" s="31" t="s">
        <v>235</v>
      </c>
      <c r="H320" s="177"/>
      <c r="I320" s="194"/>
    </row>
    <row r="321" spans="1:9" ht="12.75">
      <c r="A321" s="20" t="s">
        <v>236</v>
      </c>
      <c r="B321" s="159">
        <v>50</v>
      </c>
      <c r="C321" s="16" t="s">
        <v>12</v>
      </c>
      <c r="D321" s="29" t="s">
        <v>213</v>
      </c>
      <c r="E321" s="31" t="s">
        <v>234</v>
      </c>
      <c r="F321" s="31" t="s">
        <v>219</v>
      </c>
      <c r="G321" s="31" t="s">
        <v>235</v>
      </c>
      <c r="H321" s="177"/>
      <c r="I321" s="194"/>
    </row>
    <row r="322" spans="1:9" ht="12.75">
      <c r="A322" s="20" t="s">
        <v>236</v>
      </c>
      <c r="B322" s="159">
        <v>61.8</v>
      </c>
      <c r="C322" s="16" t="s">
        <v>12</v>
      </c>
      <c r="D322" s="29" t="s">
        <v>213</v>
      </c>
      <c r="E322" s="31" t="s">
        <v>702</v>
      </c>
      <c r="F322" s="31">
        <v>1010</v>
      </c>
      <c r="G322" s="31"/>
      <c r="H322" s="177"/>
      <c r="I322" s="194"/>
    </row>
    <row r="323" spans="1:9" ht="12.75">
      <c r="A323" s="20" t="s">
        <v>374</v>
      </c>
      <c r="B323" s="159">
        <v>25</v>
      </c>
      <c r="C323" s="16" t="s">
        <v>12</v>
      </c>
      <c r="D323" s="29">
        <v>650</v>
      </c>
      <c r="E323" s="31" t="s">
        <v>234</v>
      </c>
      <c r="F323" s="31" t="s">
        <v>376</v>
      </c>
      <c r="G323" s="31" t="s">
        <v>375</v>
      </c>
      <c r="H323" s="177" t="s">
        <v>692</v>
      </c>
      <c r="I323" s="194"/>
    </row>
    <row r="324" spans="1:9" ht="12.75">
      <c r="A324" s="20" t="s">
        <v>237</v>
      </c>
      <c r="B324" s="145">
        <v>150</v>
      </c>
      <c r="C324" s="18" t="s">
        <v>12</v>
      </c>
      <c r="D324" s="29">
        <v>1000</v>
      </c>
      <c r="E324" s="12"/>
      <c r="F324" s="12" t="s">
        <v>67</v>
      </c>
      <c r="G324" s="12"/>
      <c r="H324" s="188"/>
      <c r="I324" s="212"/>
    </row>
    <row r="325" spans="1:9" ht="12.75">
      <c r="A325" s="20" t="s">
        <v>238</v>
      </c>
      <c r="B325" s="145">
        <v>75</v>
      </c>
      <c r="C325" s="18" t="s">
        <v>12</v>
      </c>
      <c r="D325" s="29" t="s">
        <v>213</v>
      </c>
      <c r="E325" s="12"/>
      <c r="F325" s="12" t="s">
        <v>67</v>
      </c>
      <c r="G325" s="12"/>
      <c r="H325" s="188"/>
      <c r="I325" s="212"/>
    </row>
    <row r="326" spans="1:9" ht="12.75">
      <c r="A326" s="20" t="s">
        <v>689</v>
      </c>
      <c r="B326" s="145">
        <v>21</v>
      </c>
      <c r="C326" s="18" t="s">
        <v>12</v>
      </c>
      <c r="D326" s="29">
        <v>1950</v>
      </c>
      <c r="E326" s="136">
        <v>45</v>
      </c>
      <c r="F326" s="12"/>
      <c r="G326" s="12" t="s">
        <v>565</v>
      </c>
      <c r="H326" s="188" t="s">
        <v>641</v>
      </c>
      <c r="I326" s="212" t="s">
        <v>976</v>
      </c>
    </row>
    <row r="327" spans="1:9" ht="12.75">
      <c r="A327" s="20" t="s">
        <v>239</v>
      </c>
      <c r="B327" s="145">
        <v>0</v>
      </c>
      <c r="C327" s="18" t="s">
        <v>12</v>
      </c>
      <c r="D327" s="29">
        <v>1950</v>
      </c>
      <c r="E327" s="136">
        <v>71</v>
      </c>
      <c r="F327" s="12"/>
      <c r="G327" s="12" t="s">
        <v>921</v>
      </c>
      <c r="H327" s="188" t="s">
        <v>640</v>
      </c>
      <c r="I327" s="212" t="s">
        <v>978</v>
      </c>
    </row>
    <row r="328" spans="1:9" ht="12.75">
      <c r="A328" s="20" t="s">
        <v>690</v>
      </c>
      <c r="B328" s="145">
        <v>0</v>
      </c>
      <c r="C328" s="18" t="s">
        <v>12</v>
      </c>
      <c r="D328" s="29">
        <v>1950</v>
      </c>
      <c r="E328" s="136" t="s">
        <v>638</v>
      </c>
      <c r="F328" s="12"/>
      <c r="G328" s="12" t="s">
        <v>639</v>
      </c>
      <c r="H328" s="188" t="s">
        <v>642</v>
      </c>
      <c r="I328" s="212"/>
    </row>
    <row r="329" spans="1:9" ht="12.75">
      <c r="A329" s="7"/>
      <c r="B329" s="152"/>
      <c r="C329" s="16"/>
      <c r="D329" s="29"/>
      <c r="E329" s="7"/>
      <c r="F329" s="7"/>
      <c r="G329" s="7"/>
      <c r="H329" s="180"/>
      <c r="I329" s="194"/>
    </row>
    <row r="330" spans="1:10" ht="12.75">
      <c r="A330" s="7"/>
      <c r="B330" s="152"/>
      <c r="C330" s="16"/>
      <c r="D330" s="29"/>
      <c r="E330" s="7"/>
      <c r="F330" s="7"/>
      <c r="G330" s="7"/>
      <c r="H330" s="180"/>
      <c r="I330" s="194"/>
      <c r="J330" s="195" t="s">
        <v>977</v>
      </c>
    </row>
    <row r="331" spans="1:10" s="79" customFormat="1" ht="30">
      <c r="A331" s="82" t="s">
        <v>174</v>
      </c>
      <c r="B331" s="142"/>
      <c r="C331" s="84"/>
      <c r="D331" s="83"/>
      <c r="E331" s="85"/>
      <c r="F331" s="85"/>
      <c r="G331" s="85"/>
      <c r="H331" s="189"/>
      <c r="I331" s="213"/>
      <c r="J331" s="199"/>
    </row>
    <row r="332" spans="1:9" ht="12.75">
      <c r="A332" s="12" t="s">
        <v>175</v>
      </c>
      <c r="B332" s="145">
        <v>0.4</v>
      </c>
      <c r="C332" s="6" t="s">
        <v>12</v>
      </c>
      <c r="D332" s="29">
        <v>4500</v>
      </c>
      <c r="E332" s="15" t="s">
        <v>653</v>
      </c>
      <c r="F332" s="15"/>
      <c r="G332" s="15"/>
      <c r="H332" s="183"/>
      <c r="I332" s="207"/>
    </row>
    <row r="333" spans="1:9" ht="12.75">
      <c r="A333" s="12" t="s">
        <v>677</v>
      </c>
      <c r="B333" s="145">
        <v>150</v>
      </c>
      <c r="C333" s="6" t="s">
        <v>12</v>
      </c>
      <c r="D333" s="29">
        <v>1450</v>
      </c>
      <c r="E333" s="15"/>
      <c r="F333" s="15" t="s">
        <v>87</v>
      </c>
      <c r="G333" s="15" t="s">
        <v>678</v>
      </c>
      <c r="H333" s="183" t="s">
        <v>679</v>
      </c>
      <c r="I333" s="207"/>
    </row>
    <row r="334" spans="1:9" ht="12.75">
      <c r="A334" s="12" t="s">
        <v>177</v>
      </c>
      <c r="B334" s="145">
        <v>36.5</v>
      </c>
      <c r="C334" s="6" t="s">
        <v>12</v>
      </c>
      <c r="D334" s="29">
        <v>1450</v>
      </c>
      <c r="E334" s="15" t="s">
        <v>178</v>
      </c>
      <c r="F334" s="15"/>
      <c r="G334" s="15" t="s">
        <v>684</v>
      </c>
      <c r="H334" s="183" t="s">
        <v>686</v>
      </c>
      <c r="I334" s="207"/>
    </row>
    <row r="335" spans="1:9" ht="12.75">
      <c r="A335" s="12" t="s">
        <v>179</v>
      </c>
      <c r="B335" s="145">
        <v>12.2</v>
      </c>
      <c r="C335" s="6" t="s">
        <v>12</v>
      </c>
      <c r="D335" s="29">
        <v>1450</v>
      </c>
      <c r="E335" s="15" t="s">
        <v>176</v>
      </c>
      <c r="F335" s="15"/>
      <c r="G335" s="15" t="s">
        <v>684</v>
      </c>
      <c r="H335" s="183" t="s">
        <v>687</v>
      </c>
      <c r="I335" s="207"/>
    </row>
    <row r="336" spans="1:9" ht="12.75">
      <c r="A336" s="12" t="s">
        <v>180</v>
      </c>
      <c r="B336" s="145">
        <v>38.5</v>
      </c>
      <c r="C336" s="6" t="s">
        <v>12</v>
      </c>
      <c r="D336" s="29">
        <v>1250</v>
      </c>
      <c r="E336" s="15" t="s">
        <v>181</v>
      </c>
      <c r="F336" s="15" t="s">
        <v>182</v>
      </c>
      <c r="G336" s="15" t="s">
        <v>183</v>
      </c>
      <c r="H336" s="183" t="s">
        <v>184</v>
      </c>
      <c r="I336" s="207"/>
    </row>
    <row r="337" spans="1:9" ht="12.75">
      <c r="A337" s="12" t="s">
        <v>778</v>
      </c>
      <c r="B337" s="145">
        <v>14.25</v>
      </c>
      <c r="C337" s="6" t="s">
        <v>12</v>
      </c>
      <c r="D337" s="29">
        <v>1250</v>
      </c>
      <c r="E337" s="15" t="s">
        <v>181</v>
      </c>
      <c r="F337" s="15">
        <v>1018</v>
      </c>
      <c r="G337" s="15" t="s">
        <v>739</v>
      </c>
      <c r="H337" s="183" t="s">
        <v>740</v>
      </c>
      <c r="I337" s="207"/>
    </row>
    <row r="338" spans="1:9" ht="12.75">
      <c r="A338" s="12" t="s">
        <v>185</v>
      </c>
      <c r="B338" s="145">
        <v>2.65</v>
      </c>
      <c r="C338" s="6" t="s">
        <v>12</v>
      </c>
      <c r="D338" s="29">
        <v>1450</v>
      </c>
      <c r="E338" s="15"/>
      <c r="F338" s="15"/>
      <c r="G338" s="15"/>
      <c r="H338" s="183"/>
      <c r="I338" s="207"/>
    </row>
    <row r="339" spans="1:9" ht="12.75">
      <c r="A339" s="12" t="s">
        <v>186</v>
      </c>
      <c r="B339" s="145">
        <v>894</v>
      </c>
      <c r="C339" s="6" t="s">
        <v>12</v>
      </c>
      <c r="D339" s="29">
        <v>750</v>
      </c>
      <c r="E339" s="15"/>
      <c r="F339" s="15" t="s">
        <v>187</v>
      </c>
      <c r="G339" s="15"/>
      <c r="H339" s="191" t="s">
        <v>188</v>
      </c>
      <c r="I339" s="207"/>
    </row>
    <row r="340" spans="1:9" ht="12.75">
      <c r="A340" s="12" t="s">
        <v>189</v>
      </c>
      <c r="B340" s="145">
        <v>9.4</v>
      </c>
      <c r="C340" s="6" t="s">
        <v>12</v>
      </c>
      <c r="D340" s="29">
        <v>1350</v>
      </c>
      <c r="E340" s="15"/>
      <c r="F340" s="15"/>
      <c r="G340" s="15"/>
      <c r="H340" s="183"/>
      <c r="I340" s="207"/>
    </row>
    <row r="341" spans="1:9" ht="12.75">
      <c r="A341" s="12" t="s">
        <v>570</v>
      </c>
      <c r="B341" s="145">
        <v>18.8</v>
      </c>
      <c r="C341" s="6" t="s">
        <v>12</v>
      </c>
      <c r="D341" s="29">
        <v>1850</v>
      </c>
      <c r="E341" s="15" t="s">
        <v>571</v>
      </c>
      <c r="F341" s="15" t="s">
        <v>67</v>
      </c>
      <c r="G341" s="15" t="s">
        <v>572</v>
      </c>
      <c r="H341" s="183" t="s">
        <v>573</v>
      </c>
      <c r="I341" s="207"/>
    </row>
    <row r="342" spans="1:9" ht="12.75">
      <c r="A342" s="12" t="s">
        <v>190</v>
      </c>
      <c r="B342" s="145">
        <v>25.6</v>
      </c>
      <c r="C342" s="6" t="s">
        <v>12</v>
      </c>
      <c r="D342" s="29">
        <v>680</v>
      </c>
      <c r="E342" s="15" t="s">
        <v>191</v>
      </c>
      <c r="F342" s="15"/>
      <c r="G342" s="15"/>
      <c r="H342" s="183"/>
      <c r="I342" s="207"/>
    </row>
    <row r="343" spans="1:9" ht="12.75">
      <c r="A343" s="12" t="s">
        <v>791</v>
      </c>
      <c r="B343" s="145">
        <v>9.6</v>
      </c>
      <c r="C343" s="6" t="s">
        <v>12</v>
      </c>
      <c r="D343" s="29">
        <v>1850</v>
      </c>
      <c r="E343" s="15"/>
      <c r="F343" s="15">
        <v>1010</v>
      </c>
      <c r="G343" s="15" t="s">
        <v>790</v>
      </c>
      <c r="H343" s="183" t="s">
        <v>792</v>
      </c>
      <c r="I343" s="207"/>
    </row>
    <row r="344" spans="1:9" ht="12.75">
      <c r="A344" s="12" t="s">
        <v>192</v>
      </c>
      <c r="B344" s="145">
        <v>60</v>
      </c>
      <c r="C344" s="6" t="s">
        <v>12</v>
      </c>
      <c r="D344" s="29">
        <v>550</v>
      </c>
      <c r="E344" s="15"/>
      <c r="F344" s="15"/>
      <c r="G344" s="15"/>
      <c r="H344" s="183"/>
      <c r="I344" s="207"/>
    </row>
    <row r="345" spans="1:9" ht="12.75">
      <c r="A345" s="12" t="s">
        <v>554</v>
      </c>
      <c r="B345" s="145">
        <v>87.8</v>
      </c>
      <c r="C345" s="6" t="s">
        <v>12</v>
      </c>
      <c r="D345" s="29">
        <v>550</v>
      </c>
      <c r="E345" s="15"/>
      <c r="F345" s="15" t="s">
        <v>67</v>
      </c>
      <c r="G345" s="15" t="s">
        <v>825</v>
      </c>
      <c r="H345" s="183" t="s">
        <v>826</v>
      </c>
      <c r="I345" s="207"/>
    </row>
    <row r="346" spans="1:9" ht="12.75">
      <c r="A346" s="12" t="s">
        <v>578</v>
      </c>
      <c r="B346" s="145">
        <v>12</v>
      </c>
      <c r="C346" s="6" t="s">
        <v>12</v>
      </c>
      <c r="D346" s="29">
        <v>3600</v>
      </c>
      <c r="E346" s="15" t="s">
        <v>581</v>
      </c>
      <c r="F346" s="15">
        <v>1010</v>
      </c>
      <c r="G346" s="15"/>
      <c r="H346" s="183" t="s">
        <v>579</v>
      </c>
      <c r="I346" s="207"/>
    </row>
    <row r="347" spans="1:9" ht="12.75">
      <c r="A347" s="12" t="s">
        <v>714</v>
      </c>
      <c r="B347" s="145">
        <v>9.3</v>
      </c>
      <c r="C347" s="6" t="s">
        <v>12</v>
      </c>
      <c r="D347" s="29">
        <v>3800</v>
      </c>
      <c r="E347" s="15" t="s">
        <v>181</v>
      </c>
      <c r="F347" s="15" t="s">
        <v>204</v>
      </c>
      <c r="G347" s="15"/>
      <c r="H347" s="183" t="s">
        <v>715</v>
      </c>
      <c r="I347" s="207"/>
    </row>
    <row r="348" spans="1:9" ht="12.75">
      <c r="A348" s="12" t="s">
        <v>580</v>
      </c>
      <c r="B348" s="145">
        <v>240</v>
      </c>
      <c r="C348" s="6" t="s">
        <v>12</v>
      </c>
      <c r="D348" s="29">
        <v>2500</v>
      </c>
      <c r="E348" s="15" t="s">
        <v>582</v>
      </c>
      <c r="F348" s="15" t="s">
        <v>204</v>
      </c>
      <c r="G348" s="15"/>
      <c r="H348" s="183" t="s">
        <v>583</v>
      </c>
      <c r="I348" s="207"/>
    </row>
    <row r="349" spans="1:9" ht="12.75">
      <c r="A349" s="12" t="s">
        <v>193</v>
      </c>
      <c r="B349" s="145">
        <v>83.2</v>
      </c>
      <c r="C349" s="6" t="s">
        <v>12</v>
      </c>
      <c r="D349" s="29">
        <v>2500</v>
      </c>
      <c r="E349" s="15"/>
      <c r="F349" s="15"/>
      <c r="G349" s="15"/>
      <c r="H349" s="183"/>
      <c r="I349" s="207"/>
    </row>
    <row r="350" spans="1:9" ht="12.75">
      <c r="A350" s="12" t="s">
        <v>194</v>
      </c>
      <c r="B350" s="145">
        <v>30</v>
      </c>
      <c r="C350" s="6" t="s">
        <v>12</v>
      </c>
      <c r="D350" s="29">
        <v>2850</v>
      </c>
      <c r="E350" s="15"/>
      <c r="F350" s="15"/>
      <c r="G350" s="15"/>
      <c r="H350" s="183"/>
      <c r="I350" s="207"/>
    </row>
    <row r="351" spans="1:9" ht="12.75">
      <c r="A351" s="12" t="s">
        <v>711</v>
      </c>
      <c r="B351" s="145">
        <v>77.3</v>
      </c>
      <c r="C351" s="6" t="s">
        <v>12</v>
      </c>
      <c r="D351" s="29">
        <v>1850</v>
      </c>
      <c r="E351" s="15" t="s">
        <v>712</v>
      </c>
      <c r="F351" s="15" t="s">
        <v>204</v>
      </c>
      <c r="G351" s="15"/>
      <c r="H351" s="183" t="s">
        <v>713</v>
      </c>
      <c r="I351" s="207"/>
    </row>
    <row r="352" spans="1:9" ht="12.75">
      <c r="A352" s="12" t="s">
        <v>883</v>
      </c>
      <c r="B352" s="145">
        <v>6.8</v>
      </c>
      <c r="C352" s="6" t="s">
        <v>12</v>
      </c>
      <c r="D352" s="29">
        <v>2500</v>
      </c>
      <c r="E352" s="15" t="s">
        <v>884</v>
      </c>
      <c r="F352" s="15"/>
      <c r="G352" s="15" t="s">
        <v>847</v>
      </c>
      <c r="H352" s="183" t="s">
        <v>885</v>
      </c>
      <c r="I352" s="207"/>
    </row>
    <row r="353" spans="1:9" ht="12.75">
      <c r="A353" s="12" t="s">
        <v>195</v>
      </c>
      <c r="B353" s="145">
        <v>198.6</v>
      </c>
      <c r="C353" s="6" t="s">
        <v>12</v>
      </c>
      <c r="D353" s="29">
        <v>1850</v>
      </c>
      <c r="E353" s="15" t="s">
        <v>405</v>
      </c>
      <c r="F353" s="15" t="s">
        <v>345</v>
      </c>
      <c r="G353" s="15" t="s">
        <v>406</v>
      </c>
      <c r="H353" s="183" t="s">
        <v>407</v>
      </c>
      <c r="I353" s="207"/>
    </row>
    <row r="354" spans="1:9" ht="12.75">
      <c r="A354" s="12" t="s">
        <v>195</v>
      </c>
      <c r="B354" s="145">
        <v>9.8</v>
      </c>
      <c r="C354" s="6" t="s">
        <v>12</v>
      </c>
      <c r="D354" s="29">
        <v>1950</v>
      </c>
      <c r="E354" s="15"/>
      <c r="F354" s="15"/>
      <c r="G354" s="15"/>
      <c r="H354" s="183"/>
      <c r="I354" s="207"/>
    </row>
    <row r="355" spans="1:9" ht="12.75">
      <c r="A355" s="12" t="s">
        <v>196</v>
      </c>
      <c r="B355" s="145">
        <v>27</v>
      </c>
      <c r="C355" s="6" t="s">
        <v>12</v>
      </c>
      <c r="D355" s="29">
        <v>1650</v>
      </c>
      <c r="E355" s="15"/>
      <c r="F355" s="15"/>
      <c r="G355" s="15"/>
      <c r="H355" s="183"/>
      <c r="I355" s="207"/>
    </row>
    <row r="356" spans="1:9" ht="12.75">
      <c r="A356" s="12" t="s">
        <v>708</v>
      </c>
      <c r="B356" s="145">
        <v>27.1</v>
      </c>
      <c r="C356" s="6" t="s">
        <v>12</v>
      </c>
      <c r="D356" s="29">
        <v>2500</v>
      </c>
      <c r="E356" s="15" t="s">
        <v>181</v>
      </c>
      <c r="F356" s="15" t="s">
        <v>204</v>
      </c>
      <c r="G356" s="15"/>
      <c r="H356" s="183" t="s">
        <v>709</v>
      </c>
      <c r="I356" s="207"/>
    </row>
    <row r="357" spans="1:9" ht="12.75">
      <c r="A357" s="12" t="s">
        <v>197</v>
      </c>
      <c r="B357" s="145">
        <v>40.6</v>
      </c>
      <c r="C357" s="6" t="s">
        <v>12</v>
      </c>
      <c r="D357" s="29">
        <v>1650</v>
      </c>
      <c r="E357" s="15" t="s">
        <v>198</v>
      </c>
      <c r="F357" s="15"/>
      <c r="G357" s="15" t="s">
        <v>684</v>
      </c>
      <c r="H357" s="183" t="s">
        <v>685</v>
      </c>
      <c r="I357" s="207"/>
    </row>
    <row r="358" spans="1:9" ht="12.75">
      <c r="A358" s="12" t="s">
        <v>199</v>
      </c>
      <c r="B358" s="145">
        <v>2.6</v>
      </c>
      <c r="C358" s="6" t="s">
        <v>12</v>
      </c>
      <c r="D358" s="29">
        <v>1150</v>
      </c>
      <c r="E358" s="15"/>
      <c r="F358" s="15"/>
      <c r="G358" s="15"/>
      <c r="H358" s="183"/>
      <c r="I358" s="207"/>
    </row>
    <row r="359" spans="1:9" ht="12.75">
      <c r="A359" s="12" t="s">
        <v>200</v>
      </c>
      <c r="B359" s="145">
        <v>4.9</v>
      </c>
      <c r="C359" s="6" t="s">
        <v>12</v>
      </c>
      <c r="D359" s="29">
        <v>1850</v>
      </c>
      <c r="E359" s="15" t="s">
        <v>201</v>
      </c>
      <c r="F359" s="15">
        <v>1026</v>
      </c>
      <c r="G359" s="15" t="s">
        <v>97</v>
      </c>
      <c r="H359" s="191" t="s">
        <v>202</v>
      </c>
      <c r="I359" s="207"/>
    </row>
    <row r="360" spans="1:9" ht="12.75">
      <c r="A360" s="12" t="s">
        <v>476</v>
      </c>
      <c r="B360" s="145">
        <v>2.77</v>
      </c>
      <c r="C360" s="6" t="s">
        <v>12</v>
      </c>
      <c r="D360" s="29">
        <v>1850</v>
      </c>
      <c r="E360" s="15" t="s">
        <v>477</v>
      </c>
      <c r="F360" s="15">
        <v>1026</v>
      </c>
      <c r="G360" s="15" t="s">
        <v>475</v>
      </c>
      <c r="H360" s="183" t="s">
        <v>478</v>
      </c>
      <c r="I360" s="207"/>
    </row>
    <row r="361" spans="1:9" ht="12.75">
      <c r="A361" s="12" t="s">
        <v>408</v>
      </c>
      <c r="B361" s="145">
        <v>8</v>
      </c>
      <c r="C361" s="6" t="s">
        <v>12</v>
      </c>
      <c r="D361" s="29">
        <v>1850</v>
      </c>
      <c r="E361" s="15" t="s">
        <v>409</v>
      </c>
      <c r="F361" s="15" t="s">
        <v>345</v>
      </c>
      <c r="G361" s="15" t="s">
        <v>406</v>
      </c>
      <c r="H361" s="183" t="s">
        <v>407</v>
      </c>
      <c r="I361" s="207"/>
    </row>
    <row r="362" spans="1:9" ht="12.75">
      <c r="A362" s="12" t="s">
        <v>434</v>
      </c>
      <c r="B362" s="145">
        <v>52.7</v>
      </c>
      <c r="C362" s="6" t="s">
        <v>12</v>
      </c>
      <c r="D362" s="29">
        <v>1850</v>
      </c>
      <c r="E362" s="15" t="s">
        <v>435</v>
      </c>
      <c r="F362" s="15" t="s">
        <v>204</v>
      </c>
      <c r="G362" s="15"/>
      <c r="H362" s="183" t="s">
        <v>436</v>
      </c>
      <c r="I362" s="207"/>
    </row>
    <row r="363" spans="1:9" ht="12.75">
      <c r="A363" s="12" t="s">
        <v>203</v>
      </c>
      <c r="B363" s="145">
        <v>26</v>
      </c>
      <c r="C363" s="6" t="s">
        <v>12</v>
      </c>
      <c r="D363" s="29">
        <v>1650</v>
      </c>
      <c r="E363" s="15" t="s">
        <v>437</v>
      </c>
      <c r="F363" s="15"/>
      <c r="G363" s="15" t="s">
        <v>684</v>
      </c>
      <c r="H363" s="183" t="s">
        <v>685</v>
      </c>
      <c r="I363" s="207"/>
    </row>
    <row r="364" spans="1:9" ht="12.75">
      <c r="A364" s="12" t="s">
        <v>772</v>
      </c>
      <c r="B364" s="145">
        <v>15</v>
      </c>
      <c r="C364" s="6" t="s">
        <v>12</v>
      </c>
      <c r="D364" s="29">
        <v>2500</v>
      </c>
      <c r="E364" s="15"/>
      <c r="F364" s="15" t="s">
        <v>204</v>
      </c>
      <c r="G364" s="15"/>
      <c r="H364" s="183" t="s">
        <v>773</v>
      </c>
      <c r="I364" s="207"/>
    </row>
    <row r="365" spans="1:9" ht="12.75">
      <c r="A365" s="12" t="s">
        <v>706</v>
      </c>
      <c r="B365" s="145">
        <v>84</v>
      </c>
      <c r="C365" s="6" t="s">
        <v>12</v>
      </c>
      <c r="D365" s="29">
        <v>2500</v>
      </c>
      <c r="E365" s="15" t="s">
        <v>707</v>
      </c>
      <c r="F365" s="15" t="s">
        <v>204</v>
      </c>
      <c r="G365" s="15"/>
      <c r="H365" s="183" t="s">
        <v>710</v>
      </c>
      <c r="I365" s="207"/>
    </row>
    <row r="366" spans="1:9" ht="12.75">
      <c r="A366" s="12" t="s">
        <v>433</v>
      </c>
      <c r="B366" s="145">
        <v>131</v>
      </c>
      <c r="C366" s="6" t="s">
        <v>12</v>
      </c>
      <c r="D366" s="29">
        <v>1750</v>
      </c>
      <c r="E366" s="15" t="s">
        <v>868</v>
      </c>
      <c r="F366" s="15" t="s">
        <v>204</v>
      </c>
      <c r="G366" s="15"/>
      <c r="H366" s="183" t="s">
        <v>369</v>
      </c>
      <c r="I366" s="207"/>
    </row>
    <row r="367" spans="1:9" ht="12.75">
      <c r="A367" s="12" t="s">
        <v>368</v>
      </c>
      <c r="B367" s="145">
        <v>22.5</v>
      </c>
      <c r="C367" s="6" t="s">
        <v>12</v>
      </c>
      <c r="D367" s="29">
        <v>1650</v>
      </c>
      <c r="E367" s="15" t="s">
        <v>176</v>
      </c>
      <c r="F367" s="15" t="s">
        <v>204</v>
      </c>
      <c r="G367" s="15"/>
      <c r="H367" s="183" t="s">
        <v>369</v>
      </c>
      <c r="I367" s="207"/>
    </row>
    <row r="368" spans="1:9" ht="12.75">
      <c r="A368" s="12" t="s">
        <v>410</v>
      </c>
      <c r="B368" s="145">
        <v>70.6</v>
      </c>
      <c r="C368" s="6" t="s">
        <v>12</v>
      </c>
      <c r="D368" s="29">
        <v>850</v>
      </c>
      <c r="E368" s="15" t="s">
        <v>411</v>
      </c>
      <c r="F368" s="15" t="s">
        <v>345</v>
      </c>
      <c r="G368" s="15" t="s">
        <v>406</v>
      </c>
      <c r="H368" s="183" t="s">
        <v>412</v>
      </c>
      <c r="I368" s="207"/>
    </row>
    <row r="369" spans="1:9" ht="12.75">
      <c r="A369" s="12" t="s">
        <v>784</v>
      </c>
      <c r="B369" s="145">
        <f>35.4+24</f>
        <v>59.4</v>
      </c>
      <c r="C369" s="6" t="s">
        <v>12</v>
      </c>
      <c r="D369" s="29">
        <v>950</v>
      </c>
      <c r="E369" s="15"/>
      <c r="F369" s="15"/>
      <c r="G369" s="15" t="s">
        <v>896</v>
      </c>
      <c r="H369" s="183" t="s">
        <v>897</v>
      </c>
      <c r="I369" s="207"/>
    </row>
    <row r="370" spans="1:9" ht="12.75">
      <c r="A370" s="12" t="s">
        <v>206</v>
      </c>
      <c r="B370" s="145">
        <v>43.5</v>
      </c>
      <c r="C370" s="6" t="s">
        <v>12</v>
      </c>
      <c r="D370" s="29">
        <v>950</v>
      </c>
      <c r="E370" s="15" t="s">
        <v>667</v>
      </c>
      <c r="F370" s="15" t="s">
        <v>207</v>
      </c>
      <c r="G370" s="15" t="s">
        <v>90</v>
      </c>
      <c r="H370" s="183" t="s">
        <v>208</v>
      </c>
      <c r="I370" s="207"/>
    </row>
    <row r="371" spans="1:9" ht="12.75">
      <c r="A371" s="12" t="s">
        <v>209</v>
      </c>
      <c r="B371" s="216">
        <v>20</v>
      </c>
      <c r="C371" s="6" t="s">
        <v>12</v>
      </c>
      <c r="D371" s="29">
        <v>950</v>
      </c>
      <c r="E371" s="217" t="s">
        <v>666</v>
      </c>
      <c r="F371" s="15">
        <v>1018</v>
      </c>
      <c r="G371" s="15">
        <v>301112</v>
      </c>
      <c r="H371" s="191" t="s">
        <v>210</v>
      </c>
      <c r="I371" s="207"/>
    </row>
    <row r="372" spans="1:9" ht="12.75">
      <c r="A372" s="12" t="s">
        <v>211</v>
      </c>
      <c r="B372" s="145">
        <v>75.5</v>
      </c>
      <c r="C372" s="6" t="s">
        <v>12</v>
      </c>
      <c r="D372" s="29">
        <v>1850</v>
      </c>
      <c r="E372" s="15" t="s">
        <v>56</v>
      </c>
      <c r="F372" s="15" t="s">
        <v>182</v>
      </c>
      <c r="G372" s="15" t="s">
        <v>205</v>
      </c>
      <c r="H372" s="191" t="s">
        <v>212</v>
      </c>
      <c r="I372" s="207"/>
    </row>
    <row r="373" spans="1:9" ht="12.75">
      <c r="A373" s="12" t="s">
        <v>366</v>
      </c>
      <c r="B373" s="145">
        <v>52.5</v>
      </c>
      <c r="C373" s="6" t="s">
        <v>12</v>
      </c>
      <c r="D373" s="29">
        <v>800</v>
      </c>
      <c r="E373" s="15"/>
      <c r="F373" s="15" t="s">
        <v>204</v>
      </c>
      <c r="G373" s="15"/>
      <c r="H373" s="183" t="s">
        <v>367</v>
      </c>
      <c r="I373" s="207"/>
    </row>
    <row r="375" spans="1:9" ht="12.75">
      <c r="A375" s="13"/>
      <c r="B375" s="152"/>
      <c r="C375" s="16"/>
      <c r="D375" s="29"/>
      <c r="E375" s="13"/>
      <c r="F375" s="15"/>
      <c r="G375" s="15"/>
      <c r="H375" s="179"/>
      <c r="I375" s="200"/>
    </row>
    <row r="376" spans="1:10" s="77" customFormat="1" ht="26.25">
      <c r="A376" s="101" t="s">
        <v>240</v>
      </c>
      <c r="B376" s="161"/>
      <c r="C376" s="103"/>
      <c r="D376" s="102"/>
      <c r="E376" s="103"/>
      <c r="F376" s="103"/>
      <c r="G376" s="103"/>
      <c r="H376" s="192"/>
      <c r="I376" s="214"/>
      <c r="J376" s="202"/>
    </row>
    <row r="377" spans="1:9" ht="12.75">
      <c r="A377" s="44" t="s">
        <v>392</v>
      </c>
      <c r="B377" s="156">
        <v>0.96</v>
      </c>
      <c r="C377" s="6" t="s">
        <v>241</v>
      </c>
      <c r="D377" s="29">
        <v>20000</v>
      </c>
      <c r="E377" s="13"/>
      <c r="F377" s="15"/>
      <c r="G377" s="15"/>
      <c r="H377" s="183"/>
      <c r="I377" s="207"/>
    </row>
    <row r="378" spans="1:9" ht="12.75">
      <c r="A378" s="13" t="s">
        <v>242</v>
      </c>
      <c r="B378" s="156">
        <v>0.054</v>
      </c>
      <c r="C378" s="6" t="s">
        <v>241</v>
      </c>
      <c r="D378" s="29">
        <v>340000</v>
      </c>
      <c r="E378" s="6"/>
      <c r="F378" s="15"/>
      <c r="G378" s="15"/>
      <c r="H378" s="183"/>
      <c r="I378" s="207"/>
    </row>
    <row r="379" spans="1:9" ht="12.75">
      <c r="A379" s="13" t="s">
        <v>243</v>
      </c>
      <c r="B379" s="156">
        <v>0.307</v>
      </c>
      <c r="C379" s="6" t="s">
        <v>241</v>
      </c>
      <c r="D379" s="29">
        <v>1850000</v>
      </c>
      <c r="E379" s="13"/>
      <c r="F379" s="15" t="s">
        <v>244</v>
      </c>
      <c r="G379" s="15"/>
      <c r="H379" s="183"/>
      <c r="I379" s="207"/>
    </row>
    <row r="380" spans="1:9" ht="12.75">
      <c r="A380" s="13" t="s">
        <v>438</v>
      </c>
      <c r="B380" s="145">
        <v>0.046</v>
      </c>
      <c r="C380" s="6" t="s">
        <v>241</v>
      </c>
      <c r="D380" s="29">
        <v>95000</v>
      </c>
      <c r="E380" s="13" t="s">
        <v>439</v>
      </c>
      <c r="F380" s="15"/>
      <c r="G380" s="15"/>
      <c r="H380" s="183"/>
      <c r="I380" s="207"/>
    </row>
    <row r="381" spans="1:9" ht="12.75">
      <c r="A381" s="13" t="s">
        <v>440</v>
      </c>
      <c r="B381" s="145">
        <v>0.3</v>
      </c>
      <c r="C381" s="6" t="s">
        <v>241</v>
      </c>
      <c r="D381" s="29">
        <v>95000</v>
      </c>
      <c r="E381" s="13" t="s">
        <v>439</v>
      </c>
      <c r="F381" s="15"/>
      <c r="G381" s="15"/>
      <c r="H381" s="183"/>
      <c r="I381" s="207"/>
    </row>
    <row r="382" spans="1:9" ht="12.75">
      <c r="A382" s="13" t="s">
        <v>245</v>
      </c>
      <c r="B382" s="156">
        <v>0.101</v>
      </c>
      <c r="C382" s="6" t="s">
        <v>241</v>
      </c>
      <c r="D382" s="29">
        <v>27500</v>
      </c>
      <c r="E382" s="13"/>
      <c r="F382" s="15"/>
      <c r="G382" s="15"/>
      <c r="H382" s="183"/>
      <c r="I382" s="207"/>
    </row>
    <row r="383" spans="1:9" ht="12.75">
      <c r="A383" s="13" t="s">
        <v>246</v>
      </c>
      <c r="B383" s="156">
        <v>0.314</v>
      </c>
      <c r="C383" s="6" t="s">
        <v>241</v>
      </c>
      <c r="D383" s="29">
        <v>250000</v>
      </c>
      <c r="E383" s="13"/>
      <c r="F383" s="15"/>
      <c r="G383" s="15"/>
      <c r="H383" s="183"/>
      <c r="I383" s="207"/>
    </row>
    <row r="384" spans="1:9" ht="12.75">
      <c r="A384" s="13" t="s">
        <v>247</v>
      </c>
      <c r="B384" s="156">
        <v>5.8</v>
      </c>
      <c r="C384" s="6" t="s">
        <v>241</v>
      </c>
      <c r="D384" s="29">
        <v>29500</v>
      </c>
      <c r="E384" s="13"/>
      <c r="F384" s="15"/>
      <c r="G384" s="15"/>
      <c r="H384" s="183"/>
      <c r="I384" s="207"/>
    </row>
    <row r="385" spans="1:9" ht="12.75">
      <c r="A385" s="13" t="s">
        <v>248</v>
      </c>
      <c r="B385" s="156">
        <v>3.613</v>
      </c>
      <c r="C385" s="6" t="s">
        <v>241</v>
      </c>
      <c r="D385" s="29">
        <v>29000</v>
      </c>
      <c r="E385" s="19" t="s">
        <v>249</v>
      </c>
      <c r="F385" s="15"/>
      <c r="G385" s="15"/>
      <c r="H385" s="183"/>
      <c r="I385" s="207"/>
    </row>
    <row r="386" spans="1:9" ht="12.75">
      <c r="A386" s="13" t="s">
        <v>250</v>
      </c>
      <c r="B386" s="156">
        <v>0.143</v>
      </c>
      <c r="C386" s="6" t="s">
        <v>241</v>
      </c>
      <c r="D386" s="29">
        <v>29000</v>
      </c>
      <c r="E386" s="19" t="s">
        <v>249</v>
      </c>
      <c r="F386" s="15"/>
      <c r="G386" s="15"/>
      <c r="H386" s="183"/>
      <c r="I386" s="207"/>
    </row>
    <row r="387" spans="1:9" ht="12.75">
      <c r="A387" s="13" t="s">
        <v>908</v>
      </c>
      <c r="B387" s="156">
        <v>0.328</v>
      </c>
      <c r="C387" s="6" t="s">
        <v>241</v>
      </c>
      <c r="D387" s="29">
        <v>210000</v>
      </c>
      <c r="E387" s="19" t="s">
        <v>909</v>
      </c>
      <c r="F387" s="15"/>
      <c r="G387" s="15"/>
      <c r="H387" s="183"/>
      <c r="I387" s="207"/>
    </row>
    <row r="388" spans="1:9" ht="12.75">
      <c r="A388" s="13" t="s">
        <v>251</v>
      </c>
      <c r="B388" s="156">
        <v>0.187</v>
      </c>
      <c r="C388" s="6" t="s">
        <v>241</v>
      </c>
      <c r="D388" s="29">
        <v>29000</v>
      </c>
      <c r="E388" s="19" t="s">
        <v>249</v>
      </c>
      <c r="F388" s="15"/>
      <c r="G388" s="15"/>
      <c r="H388" s="183"/>
      <c r="I388" s="207"/>
    </row>
    <row r="389" spans="1:9" ht="12.75">
      <c r="A389" s="13" t="s">
        <v>252</v>
      </c>
      <c r="B389" s="156">
        <v>0.024</v>
      </c>
      <c r="C389" s="6" t="s">
        <v>241</v>
      </c>
      <c r="D389" s="29">
        <v>29000</v>
      </c>
      <c r="E389" s="19" t="s">
        <v>249</v>
      </c>
      <c r="F389" s="15"/>
      <c r="G389" s="15"/>
      <c r="H389" s="183"/>
      <c r="I389" s="207"/>
    </row>
    <row r="390" spans="1:9" ht="12.75">
      <c r="A390" s="13" t="s">
        <v>253</v>
      </c>
      <c r="B390" s="156">
        <v>0.105</v>
      </c>
      <c r="C390" s="6" t="s">
        <v>241</v>
      </c>
      <c r="D390" s="29">
        <v>29000</v>
      </c>
      <c r="E390" s="19" t="s">
        <v>249</v>
      </c>
      <c r="F390" s="15"/>
      <c r="G390" s="15"/>
      <c r="H390" s="183"/>
      <c r="I390" s="207"/>
    </row>
    <row r="391" spans="1:9" ht="12.75">
      <c r="A391" s="35" t="s">
        <v>254</v>
      </c>
      <c r="B391" s="156">
        <v>0.189</v>
      </c>
      <c r="C391" s="6" t="s">
        <v>241</v>
      </c>
      <c r="D391" s="29">
        <v>29000</v>
      </c>
      <c r="E391" s="19" t="s">
        <v>249</v>
      </c>
      <c r="F391" s="15"/>
      <c r="G391" s="15"/>
      <c r="H391" s="183"/>
      <c r="I391" s="207"/>
    </row>
    <row r="392" spans="1:9" ht="12.75">
      <c r="A392" s="35" t="s">
        <v>255</v>
      </c>
      <c r="B392" s="156">
        <v>0.13</v>
      </c>
      <c r="C392" s="6" t="s">
        <v>241</v>
      </c>
      <c r="D392" s="29">
        <v>210000</v>
      </c>
      <c r="E392" s="13"/>
      <c r="F392" s="15"/>
      <c r="G392" s="15"/>
      <c r="H392" s="183"/>
      <c r="I392" s="207"/>
    </row>
    <row r="393" spans="1:9" ht="12.75">
      <c r="A393" s="13" t="s">
        <v>256</v>
      </c>
      <c r="B393" s="156">
        <v>0.162</v>
      </c>
      <c r="C393" s="6" t="s">
        <v>241</v>
      </c>
      <c r="D393" s="29">
        <v>500000</v>
      </c>
      <c r="E393" s="13" t="s">
        <v>832</v>
      </c>
      <c r="F393" s="15"/>
      <c r="G393" s="15"/>
      <c r="H393" s="183"/>
      <c r="I393" s="207"/>
    </row>
    <row r="394" spans="1:9" ht="12.75">
      <c r="A394" s="13"/>
      <c r="B394" s="156"/>
      <c r="C394" s="6"/>
      <c r="D394" s="29"/>
      <c r="E394" s="13"/>
      <c r="F394" s="15"/>
      <c r="G394" s="15"/>
      <c r="H394" s="183"/>
      <c r="I394" s="207"/>
    </row>
    <row r="395" spans="1:9" ht="12.75">
      <c r="A395" s="13"/>
      <c r="B395" s="156"/>
      <c r="C395" s="6"/>
      <c r="D395" s="29"/>
      <c r="E395" s="13"/>
      <c r="F395" s="15"/>
      <c r="G395" s="15"/>
      <c r="H395" s="183"/>
      <c r="I395" s="207"/>
    </row>
    <row r="396" spans="1:10" s="77" customFormat="1" ht="26.25">
      <c r="A396" s="104" t="s">
        <v>390</v>
      </c>
      <c r="B396" s="162"/>
      <c r="C396" s="105"/>
      <c r="D396" s="81"/>
      <c r="E396" s="105"/>
      <c r="F396" s="105"/>
      <c r="G396" s="105"/>
      <c r="H396" s="193"/>
      <c r="I396" s="215"/>
      <c r="J396" s="202"/>
    </row>
    <row r="397" spans="1:9" ht="12.75">
      <c r="A397" s="13" t="s">
        <v>258</v>
      </c>
      <c r="B397" s="156">
        <v>15</v>
      </c>
      <c r="C397" s="6" t="s">
        <v>12</v>
      </c>
      <c r="D397" s="29">
        <v>1850</v>
      </c>
      <c r="E397" s="13"/>
      <c r="F397" s="15" t="s">
        <v>67</v>
      </c>
      <c r="G397" s="15" t="s">
        <v>259</v>
      </c>
      <c r="H397" s="183" t="s">
        <v>260</v>
      </c>
      <c r="I397" s="207"/>
    </row>
    <row r="398" spans="1:9" ht="12.75">
      <c r="A398" s="13" t="s">
        <v>787</v>
      </c>
      <c r="B398" s="156">
        <v>10.4</v>
      </c>
      <c r="C398" s="6" t="s">
        <v>12</v>
      </c>
      <c r="D398" s="29">
        <v>2500</v>
      </c>
      <c r="E398" s="13"/>
      <c r="F398" s="15" t="s">
        <v>67</v>
      </c>
      <c r="G398" s="15" t="s">
        <v>785</v>
      </c>
      <c r="H398" s="183" t="s">
        <v>788</v>
      </c>
      <c r="I398" s="207"/>
    </row>
    <row r="399" spans="1:9" ht="12.75">
      <c r="A399" s="13" t="s">
        <v>786</v>
      </c>
      <c r="B399" s="156">
        <v>17</v>
      </c>
      <c r="C399" s="6" t="s">
        <v>12</v>
      </c>
      <c r="D399" s="29">
        <v>1450</v>
      </c>
      <c r="E399" s="13" t="s">
        <v>263</v>
      </c>
      <c r="F399" s="15" t="s">
        <v>264</v>
      </c>
      <c r="G399" s="15" t="s">
        <v>265</v>
      </c>
      <c r="H399" s="183" t="s">
        <v>549</v>
      </c>
      <c r="I399" s="207"/>
    </row>
    <row r="400" spans="1:9" ht="12.75">
      <c r="A400" s="13" t="s">
        <v>543</v>
      </c>
      <c r="B400" s="156">
        <v>1.3</v>
      </c>
      <c r="C400" s="6" t="s">
        <v>12</v>
      </c>
      <c r="D400" s="29">
        <v>1450</v>
      </c>
      <c r="E400" s="13" t="s">
        <v>688</v>
      </c>
      <c r="F400" s="15" t="s">
        <v>33</v>
      </c>
      <c r="G400" s="15" t="s">
        <v>544</v>
      </c>
      <c r="H400" s="183" t="s">
        <v>545</v>
      </c>
      <c r="I400" s="207"/>
    </row>
    <row r="401" spans="1:9" ht="12.75">
      <c r="A401" s="13" t="s">
        <v>546</v>
      </c>
      <c r="B401" s="156">
        <v>5.5</v>
      </c>
      <c r="C401" s="6" t="s">
        <v>12</v>
      </c>
      <c r="D401" s="29">
        <v>1450</v>
      </c>
      <c r="E401" s="13" t="s">
        <v>830</v>
      </c>
      <c r="F401" s="15" t="s">
        <v>33</v>
      </c>
      <c r="G401" s="15" t="s">
        <v>544</v>
      </c>
      <c r="H401" s="183" t="s">
        <v>545</v>
      </c>
      <c r="I401" s="207"/>
    </row>
    <row r="402" spans="1:9" ht="12.75">
      <c r="A402" s="13" t="s">
        <v>266</v>
      </c>
      <c r="B402" s="156">
        <v>35.7</v>
      </c>
      <c r="C402" s="6" t="s">
        <v>12</v>
      </c>
      <c r="D402" s="29">
        <v>650</v>
      </c>
      <c r="E402" s="13" t="s">
        <v>831</v>
      </c>
      <c r="F402" s="15">
        <v>1010</v>
      </c>
      <c r="G402" s="15" t="s">
        <v>261</v>
      </c>
      <c r="H402" s="183" t="s">
        <v>262</v>
      </c>
      <c r="I402" s="207"/>
    </row>
    <row r="403" spans="1:9" ht="12.75">
      <c r="A403" s="13" t="s">
        <v>547</v>
      </c>
      <c r="B403" s="156">
        <v>14.4</v>
      </c>
      <c r="C403" s="6" t="s">
        <v>12</v>
      </c>
      <c r="D403" s="29">
        <v>1450</v>
      </c>
      <c r="E403" s="13" t="s">
        <v>548</v>
      </c>
      <c r="F403" s="15" t="s">
        <v>33</v>
      </c>
      <c r="G403" s="15" t="s">
        <v>544</v>
      </c>
      <c r="H403" s="183" t="s">
        <v>545</v>
      </c>
      <c r="I403" s="207"/>
    </row>
    <row r="404" spans="1:9" ht="12.75">
      <c r="A404" s="218" t="s">
        <v>595</v>
      </c>
      <c r="B404" s="239">
        <v>18.75</v>
      </c>
      <c r="C404" s="240" t="s">
        <v>12</v>
      </c>
      <c r="D404" s="241">
        <v>1450</v>
      </c>
      <c r="E404" s="218" t="s">
        <v>596</v>
      </c>
      <c r="F404" s="15" t="s">
        <v>67</v>
      </c>
      <c r="G404" s="15" t="s">
        <v>592</v>
      </c>
      <c r="H404" s="183" t="s">
        <v>597</v>
      </c>
      <c r="I404" s="207"/>
    </row>
    <row r="405" spans="1:9" ht="12.75">
      <c r="A405" s="44" t="s">
        <v>339</v>
      </c>
      <c r="B405" s="156">
        <v>89.5</v>
      </c>
      <c r="C405" s="6" t="s">
        <v>12</v>
      </c>
      <c r="D405" s="29">
        <v>395</v>
      </c>
      <c r="E405" s="44" t="s">
        <v>335</v>
      </c>
      <c r="F405" s="45" t="s">
        <v>338</v>
      </c>
      <c r="G405" s="45" t="s">
        <v>336</v>
      </c>
      <c r="H405" s="183" t="s">
        <v>550</v>
      </c>
      <c r="I405" s="207"/>
    </row>
    <row r="406" spans="1:9" ht="12.75">
      <c r="A406" s="13" t="s">
        <v>598</v>
      </c>
      <c r="B406" s="156">
        <v>12.6</v>
      </c>
      <c r="C406" s="6" t="s">
        <v>12</v>
      </c>
      <c r="D406" s="29">
        <v>1450</v>
      </c>
      <c r="E406" s="13" t="s">
        <v>601</v>
      </c>
      <c r="F406" s="15" t="s">
        <v>67</v>
      </c>
      <c r="G406" s="15" t="s">
        <v>592</v>
      </c>
      <c r="H406" s="183" t="s">
        <v>597</v>
      </c>
      <c r="I406" s="207"/>
    </row>
    <row r="407" spans="1:9" ht="12.75">
      <c r="A407" s="13" t="s">
        <v>599</v>
      </c>
      <c r="B407" s="156">
        <v>26.8</v>
      </c>
      <c r="C407" s="6" t="s">
        <v>12</v>
      </c>
      <c r="D407" s="29">
        <v>1450</v>
      </c>
      <c r="E407" s="13" t="s">
        <v>600</v>
      </c>
      <c r="F407" s="15" t="s">
        <v>67</v>
      </c>
      <c r="G407" s="15" t="s">
        <v>592</v>
      </c>
      <c r="H407" s="183" t="s">
        <v>597</v>
      </c>
      <c r="I407" s="207"/>
    </row>
    <row r="408" spans="1:9" ht="12.75">
      <c r="A408" s="44" t="s">
        <v>334</v>
      </c>
      <c r="B408" s="156">
        <v>49.15</v>
      </c>
      <c r="C408" s="6" t="s">
        <v>12</v>
      </c>
      <c r="D408" s="29">
        <v>395</v>
      </c>
      <c r="E408" s="44" t="s">
        <v>340</v>
      </c>
      <c r="F408" s="45" t="s">
        <v>338</v>
      </c>
      <c r="G408" s="45" t="s">
        <v>336</v>
      </c>
      <c r="H408" s="190" t="s">
        <v>337</v>
      </c>
      <c r="I408" s="207"/>
    </row>
    <row r="409" spans="1:9" ht="12.75">
      <c r="A409" s="13" t="s">
        <v>267</v>
      </c>
      <c r="B409" s="156">
        <v>172</v>
      </c>
      <c r="C409" s="6" t="s">
        <v>12</v>
      </c>
      <c r="D409" s="29">
        <v>1500</v>
      </c>
      <c r="E409" s="13"/>
      <c r="F409" s="15"/>
      <c r="G409" s="15"/>
      <c r="H409" s="183"/>
      <c r="I409" s="207"/>
    </row>
    <row r="410" spans="1:9" ht="12.75">
      <c r="A410" s="13" t="s">
        <v>268</v>
      </c>
      <c r="B410" s="156">
        <v>52.2</v>
      </c>
      <c r="C410" s="6" t="s">
        <v>12</v>
      </c>
      <c r="D410" s="29">
        <v>1650</v>
      </c>
      <c r="E410" s="13"/>
      <c r="F410" s="15"/>
      <c r="G410" s="15"/>
      <c r="H410" s="183"/>
      <c r="I410" s="207"/>
    </row>
    <row r="411" spans="1:9" ht="12.75">
      <c r="A411" s="13" t="s">
        <v>269</v>
      </c>
      <c r="B411" s="156">
        <v>43</v>
      </c>
      <c r="C411" s="6" t="s">
        <v>12</v>
      </c>
      <c r="D411" s="29">
        <v>5200</v>
      </c>
      <c r="E411" s="13" t="s">
        <v>270</v>
      </c>
      <c r="F411" s="15" t="s">
        <v>204</v>
      </c>
      <c r="G411" s="15"/>
      <c r="H411" s="183" t="s">
        <v>271</v>
      </c>
      <c r="I411" s="207"/>
    </row>
    <row r="412" spans="1:9" ht="12.75">
      <c r="A412" s="13" t="s">
        <v>272</v>
      </c>
      <c r="B412" s="156">
        <v>224</v>
      </c>
      <c r="C412" s="6" t="s">
        <v>12</v>
      </c>
      <c r="D412" s="29">
        <v>5200</v>
      </c>
      <c r="E412" s="13" t="s">
        <v>273</v>
      </c>
      <c r="F412" s="15" t="s">
        <v>274</v>
      </c>
      <c r="G412" s="15"/>
      <c r="H412" s="183" t="s">
        <v>275</v>
      </c>
      <c r="I412" s="207"/>
    </row>
    <row r="413" spans="1:9" ht="12.75">
      <c r="A413" s="13" t="s">
        <v>276</v>
      </c>
      <c r="B413" s="156">
        <v>26</v>
      </c>
      <c r="C413" s="6" t="s">
        <v>12</v>
      </c>
      <c r="D413" s="29">
        <v>2500</v>
      </c>
      <c r="E413" s="13"/>
      <c r="F413" s="15" t="s">
        <v>33</v>
      </c>
      <c r="G413" s="15" t="s">
        <v>277</v>
      </c>
      <c r="H413" s="183" t="s">
        <v>278</v>
      </c>
      <c r="I413" s="207"/>
    </row>
    <row r="414" spans="1:9" ht="12.75">
      <c r="A414" s="13" t="s">
        <v>415</v>
      </c>
      <c r="B414" s="156">
        <v>23</v>
      </c>
      <c r="C414" s="6" t="s">
        <v>12</v>
      </c>
      <c r="D414" s="29">
        <v>2500</v>
      </c>
      <c r="E414" s="13" t="s">
        <v>201</v>
      </c>
      <c r="F414" s="15" t="s">
        <v>33</v>
      </c>
      <c r="G414" s="15" t="s">
        <v>416</v>
      </c>
      <c r="H414" s="183" t="s">
        <v>278</v>
      </c>
      <c r="I414" s="207"/>
    </row>
    <row r="415" spans="1:9" ht="12.75">
      <c r="A415" s="13" t="s">
        <v>280</v>
      </c>
      <c r="B415" s="156">
        <v>25.4</v>
      </c>
      <c r="C415" s="6" t="s">
        <v>12</v>
      </c>
      <c r="D415" s="29">
        <v>1950</v>
      </c>
      <c r="E415" s="13" t="s">
        <v>281</v>
      </c>
      <c r="F415" s="15">
        <v>1010</v>
      </c>
      <c r="G415" s="15" t="s">
        <v>282</v>
      </c>
      <c r="H415" s="183" t="s">
        <v>283</v>
      </c>
      <c r="I415" s="207"/>
    </row>
    <row r="416" spans="1:9" ht="12.75">
      <c r="A416" s="13" t="s">
        <v>861</v>
      </c>
      <c r="B416" s="156">
        <v>8.5</v>
      </c>
      <c r="C416" s="6" t="s">
        <v>12</v>
      </c>
      <c r="D416" s="29">
        <v>1950</v>
      </c>
      <c r="E416" s="13" t="s">
        <v>281</v>
      </c>
      <c r="F416" s="15">
        <v>1010</v>
      </c>
      <c r="G416" s="15" t="s">
        <v>862</v>
      </c>
      <c r="H416" s="183" t="s">
        <v>863</v>
      </c>
      <c r="I416" s="207"/>
    </row>
    <row r="417" spans="1:9" ht="12.75">
      <c r="A417" s="13" t="s">
        <v>864</v>
      </c>
      <c r="B417" s="156">
        <v>3.06</v>
      </c>
      <c r="C417" s="6" t="s">
        <v>12</v>
      </c>
      <c r="D417" s="29">
        <v>1950</v>
      </c>
      <c r="E417" s="13" t="s">
        <v>281</v>
      </c>
      <c r="F417" s="15">
        <v>1010</v>
      </c>
      <c r="G417" s="15" t="s">
        <v>862</v>
      </c>
      <c r="H417" s="183" t="s">
        <v>865</v>
      </c>
      <c r="I417" s="207"/>
    </row>
    <row r="418" spans="1:9" ht="12.75">
      <c r="A418" s="13" t="s">
        <v>483</v>
      </c>
      <c r="B418" s="156">
        <v>61.7</v>
      </c>
      <c r="C418" s="6" t="s">
        <v>12</v>
      </c>
      <c r="D418" s="29">
        <v>2500</v>
      </c>
      <c r="E418" s="13" t="s">
        <v>482</v>
      </c>
      <c r="F418" s="15" t="s">
        <v>33</v>
      </c>
      <c r="G418" s="15" t="s">
        <v>484</v>
      </c>
      <c r="H418" s="183" t="s">
        <v>278</v>
      </c>
      <c r="I418" s="207"/>
    </row>
    <row r="419" spans="1:9" ht="12.75">
      <c r="A419" s="13" t="s">
        <v>279</v>
      </c>
      <c r="B419" s="156">
        <v>32.5</v>
      </c>
      <c r="C419" s="6" t="s">
        <v>12</v>
      </c>
      <c r="D419" s="29">
        <v>2500</v>
      </c>
      <c r="E419" s="13" t="s">
        <v>501</v>
      </c>
      <c r="F419" s="15" t="s">
        <v>33</v>
      </c>
      <c r="G419" s="15" t="s">
        <v>277</v>
      </c>
      <c r="H419" s="183" t="s">
        <v>278</v>
      </c>
      <c r="I419" s="207"/>
    </row>
    <row r="420" spans="1:9" ht="12.75">
      <c r="A420" s="13" t="s">
        <v>556</v>
      </c>
      <c r="B420" s="156">
        <v>141.2</v>
      </c>
      <c r="C420" s="6" t="s">
        <v>12</v>
      </c>
      <c r="D420" s="29">
        <v>950</v>
      </c>
      <c r="E420" s="13" t="s">
        <v>866</v>
      </c>
      <c r="F420" s="15" t="s">
        <v>345</v>
      </c>
      <c r="G420" s="15" t="s">
        <v>557</v>
      </c>
      <c r="H420" s="183" t="s">
        <v>558</v>
      </c>
      <c r="I420" s="207"/>
    </row>
    <row r="421" spans="1:9" ht="12.75">
      <c r="A421" s="13" t="s">
        <v>284</v>
      </c>
      <c r="B421" s="156">
        <v>2.8000000000000003</v>
      </c>
      <c r="C421" s="6" t="s">
        <v>12</v>
      </c>
      <c r="D421" s="29">
        <v>1850</v>
      </c>
      <c r="E421" s="13"/>
      <c r="F421" s="15">
        <v>1030</v>
      </c>
      <c r="G421" s="15" t="s">
        <v>285</v>
      </c>
      <c r="H421" s="183" t="s">
        <v>286</v>
      </c>
      <c r="I421" s="207"/>
    </row>
    <row r="422" spans="1:9" ht="12.75">
      <c r="A422" s="13" t="s">
        <v>805</v>
      </c>
      <c r="B422" s="156">
        <v>2</v>
      </c>
      <c r="C422" s="6" t="s">
        <v>12</v>
      </c>
      <c r="D422" s="29">
        <v>1950</v>
      </c>
      <c r="E422" s="13"/>
      <c r="F422" s="15" t="s">
        <v>67</v>
      </c>
      <c r="G422" s="15" t="s">
        <v>806</v>
      </c>
      <c r="H422" s="183" t="s">
        <v>807</v>
      </c>
      <c r="I422" s="207"/>
    </row>
    <row r="423" spans="1:9" ht="12.75">
      <c r="A423" s="13" t="s">
        <v>287</v>
      </c>
      <c r="B423" s="156">
        <v>80</v>
      </c>
      <c r="C423" s="6" t="s">
        <v>12</v>
      </c>
      <c r="D423" s="29">
        <v>1950</v>
      </c>
      <c r="E423" s="13"/>
      <c r="F423" s="15" t="s">
        <v>204</v>
      </c>
      <c r="G423" s="15"/>
      <c r="H423" s="183"/>
      <c r="I423" s="207"/>
    </row>
    <row r="424" spans="1:9" ht="12.75">
      <c r="A424" s="13" t="s">
        <v>288</v>
      </c>
      <c r="B424" s="156">
        <v>320</v>
      </c>
      <c r="C424" s="6" t="s">
        <v>12</v>
      </c>
      <c r="D424" s="29">
        <v>295</v>
      </c>
      <c r="E424" s="13"/>
      <c r="F424" s="15" t="s">
        <v>289</v>
      </c>
      <c r="G424" s="15"/>
      <c r="H424" s="183"/>
      <c r="I424" s="207"/>
    </row>
    <row r="425" spans="1:9" ht="12.75">
      <c r="A425" s="13" t="s">
        <v>290</v>
      </c>
      <c r="B425" s="156">
        <v>100</v>
      </c>
      <c r="C425" s="6" t="s">
        <v>12</v>
      </c>
      <c r="D425" s="29">
        <v>1950</v>
      </c>
      <c r="E425" s="13" t="s">
        <v>291</v>
      </c>
      <c r="F425" s="15" t="s">
        <v>289</v>
      </c>
      <c r="G425" s="15"/>
      <c r="H425" s="183"/>
      <c r="I425" s="207"/>
    </row>
    <row r="426" spans="1:9" ht="12.75">
      <c r="A426" s="13" t="s">
        <v>292</v>
      </c>
      <c r="B426" s="156">
        <v>310</v>
      </c>
      <c r="C426" s="6" t="s">
        <v>12</v>
      </c>
      <c r="D426" s="29">
        <v>295</v>
      </c>
      <c r="E426" s="13"/>
      <c r="F426" s="15" t="s">
        <v>289</v>
      </c>
      <c r="G426" s="15"/>
      <c r="H426" s="183"/>
      <c r="I426" s="207"/>
    </row>
    <row r="427" spans="1:9" ht="12.75">
      <c r="A427" s="13" t="s">
        <v>820</v>
      </c>
      <c r="B427" s="156">
        <v>35.6</v>
      </c>
      <c r="C427" s="6" t="s">
        <v>12</v>
      </c>
      <c r="D427" s="29">
        <v>2300</v>
      </c>
      <c r="E427" s="13"/>
      <c r="F427" s="15" t="s">
        <v>33</v>
      </c>
      <c r="G427" s="15" t="s">
        <v>277</v>
      </c>
      <c r="H427" s="183" t="s">
        <v>821</v>
      </c>
      <c r="I427" s="207"/>
    </row>
    <row r="428" spans="1:9" ht="12.75">
      <c r="A428" s="13" t="s">
        <v>293</v>
      </c>
      <c r="B428" s="156">
        <v>42.8</v>
      </c>
      <c r="C428" s="6" t="s">
        <v>12</v>
      </c>
      <c r="D428" s="29">
        <v>2300</v>
      </c>
      <c r="E428" s="13"/>
      <c r="F428" s="15" t="s">
        <v>33</v>
      </c>
      <c r="G428" s="15" t="s">
        <v>277</v>
      </c>
      <c r="H428" s="183" t="s">
        <v>278</v>
      </c>
      <c r="I428" s="207"/>
    </row>
    <row r="429" spans="1:9" ht="12.75">
      <c r="A429" s="13" t="s">
        <v>748</v>
      </c>
      <c r="B429" s="156">
        <v>55</v>
      </c>
      <c r="C429" s="6" t="s">
        <v>12</v>
      </c>
      <c r="D429" s="29">
        <v>2500</v>
      </c>
      <c r="E429" s="13" t="s">
        <v>749</v>
      </c>
      <c r="F429" s="15" t="s">
        <v>204</v>
      </c>
      <c r="G429" s="15"/>
      <c r="H429" s="183" t="s">
        <v>750</v>
      </c>
      <c r="I429" s="207"/>
    </row>
    <row r="430" spans="1:9" ht="12.75">
      <c r="A430" s="13"/>
      <c r="B430" s="156"/>
      <c r="C430" s="6"/>
      <c r="D430" s="29"/>
      <c r="E430" s="13"/>
      <c r="F430" s="15"/>
      <c r="G430" s="15"/>
      <c r="H430" s="183"/>
      <c r="I430" s="207"/>
    </row>
    <row r="431" spans="1:10" s="77" customFormat="1" ht="26.25">
      <c r="A431" s="104" t="s">
        <v>257</v>
      </c>
      <c r="B431" s="162"/>
      <c r="C431" s="105"/>
      <c r="D431" s="81"/>
      <c r="E431" s="105"/>
      <c r="F431" s="105"/>
      <c r="G431" s="105"/>
      <c r="H431" s="193"/>
      <c r="I431" s="215"/>
      <c r="J431" s="202"/>
    </row>
    <row r="432" spans="1:9" ht="12.75">
      <c r="A432" s="21" t="s">
        <v>294</v>
      </c>
      <c r="B432" s="152">
        <v>62</v>
      </c>
      <c r="C432" s="6" t="s">
        <v>12</v>
      </c>
      <c r="D432" s="29">
        <v>245</v>
      </c>
      <c r="E432" s="13"/>
      <c r="F432" s="45" t="s">
        <v>391</v>
      </c>
      <c r="G432" s="15" t="s">
        <v>295</v>
      </c>
      <c r="H432" s="183" t="s">
        <v>296</v>
      </c>
      <c r="I432" s="207"/>
    </row>
    <row r="433" spans="1:9" ht="12.75">
      <c r="A433" s="12" t="s">
        <v>683</v>
      </c>
      <c r="B433" s="145">
        <v>14</v>
      </c>
      <c r="C433" s="6" t="s">
        <v>12</v>
      </c>
      <c r="D433" s="29">
        <v>1650</v>
      </c>
      <c r="E433" s="44"/>
      <c r="F433" s="45"/>
      <c r="G433" s="15" t="s">
        <v>736</v>
      </c>
      <c r="H433" s="183" t="s">
        <v>737</v>
      </c>
      <c r="I433" s="207"/>
    </row>
    <row r="434" spans="1:9" ht="12.75">
      <c r="A434" s="12" t="s">
        <v>952</v>
      </c>
      <c r="B434" s="145">
        <v>9.5</v>
      </c>
      <c r="C434" s="6" t="s">
        <v>12</v>
      </c>
      <c r="D434" s="29">
        <v>1650</v>
      </c>
      <c r="E434" s="44"/>
      <c r="F434" s="45"/>
      <c r="G434" s="15" t="s">
        <v>834</v>
      </c>
      <c r="H434" s="183" t="s">
        <v>953</v>
      </c>
      <c r="I434" s="207"/>
    </row>
    <row r="435" spans="1:9" ht="12.75">
      <c r="A435" s="20" t="s">
        <v>480</v>
      </c>
      <c r="B435" s="159">
        <v>50.35</v>
      </c>
      <c r="C435" s="6" t="s">
        <v>12</v>
      </c>
      <c r="D435" s="29">
        <v>225</v>
      </c>
      <c r="E435" s="13"/>
      <c r="F435" s="38" t="s">
        <v>33</v>
      </c>
      <c r="G435" s="15" t="s">
        <v>481</v>
      </c>
      <c r="H435" s="191" t="s">
        <v>299</v>
      </c>
      <c r="I435" s="207"/>
    </row>
    <row r="436" spans="1:9" ht="12.75">
      <c r="A436" s="20" t="s">
        <v>701</v>
      </c>
      <c r="B436" s="221">
        <v>134</v>
      </c>
      <c r="C436" s="6" t="s">
        <v>12</v>
      </c>
      <c r="D436" s="29">
        <v>225</v>
      </c>
      <c r="E436" s="218"/>
      <c r="F436" s="15"/>
      <c r="G436" s="15"/>
      <c r="H436" s="183"/>
      <c r="I436" s="207"/>
    </row>
    <row r="437" spans="1:9" ht="12.75">
      <c r="A437" s="17" t="s">
        <v>297</v>
      </c>
      <c r="B437" s="159">
        <v>520</v>
      </c>
      <c r="C437" s="6" t="s">
        <v>12</v>
      </c>
      <c r="D437" s="29">
        <v>225</v>
      </c>
      <c r="E437" s="13"/>
      <c r="F437" s="15"/>
      <c r="G437" s="15"/>
      <c r="H437" s="183"/>
      <c r="I437" s="207"/>
    </row>
    <row r="438" spans="1:9" ht="12.75">
      <c r="A438" s="20" t="s">
        <v>298</v>
      </c>
      <c r="B438" s="159">
        <v>76.7</v>
      </c>
      <c r="C438" s="6" t="s">
        <v>12</v>
      </c>
      <c r="D438" s="29">
        <v>225</v>
      </c>
      <c r="E438" s="13"/>
      <c r="F438" s="38" t="s">
        <v>33</v>
      </c>
      <c r="G438" s="15" t="s">
        <v>479</v>
      </c>
      <c r="H438" s="191" t="s">
        <v>299</v>
      </c>
      <c r="I438" s="207"/>
    </row>
    <row r="439" spans="1:9" ht="12.75">
      <c r="A439" s="17" t="s">
        <v>300</v>
      </c>
      <c r="B439" s="159">
        <v>330</v>
      </c>
      <c r="C439" s="6" t="s">
        <v>12</v>
      </c>
      <c r="D439" s="29">
        <v>245</v>
      </c>
      <c r="E439" s="13"/>
      <c r="F439" s="15"/>
      <c r="G439" s="15"/>
      <c r="H439" s="183"/>
      <c r="I439" s="207"/>
    </row>
    <row r="440" spans="1:9" ht="12.75">
      <c r="A440" s="20" t="s">
        <v>342</v>
      </c>
      <c r="B440" s="156">
        <v>12.1</v>
      </c>
      <c r="C440" s="6" t="s">
        <v>12</v>
      </c>
      <c r="D440" s="29">
        <v>1500</v>
      </c>
      <c r="E440" s="13"/>
      <c r="F440" s="15">
        <v>1010</v>
      </c>
      <c r="G440" s="15" t="s">
        <v>341</v>
      </c>
      <c r="H440" s="183" t="s">
        <v>343</v>
      </c>
      <c r="I440" s="207"/>
    </row>
    <row r="441" spans="1:9" ht="12.75">
      <c r="A441" s="20" t="s">
        <v>301</v>
      </c>
      <c r="B441" s="159">
        <v>59.5</v>
      </c>
      <c r="C441" s="6" t="s">
        <v>12</v>
      </c>
      <c r="D441" s="29">
        <v>1350</v>
      </c>
      <c r="E441" s="13"/>
      <c r="F441" s="15" t="s">
        <v>634</v>
      </c>
      <c r="G441" s="15" t="s">
        <v>635</v>
      </c>
      <c r="H441" s="183" t="s">
        <v>636</v>
      </c>
      <c r="I441" s="207"/>
    </row>
    <row r="442" spans="1:9" ht="12.75">
      <c r="A442" s="20" t="s">
        <v>629</v>
      </c>
      <c r="B442" s="159">
        <v>16.2</v>
      </c>
      <c r="C442" s="6" t="s">
        <v>12</v>
      </c>
      <c r="D442" s="29">
        <v>1250</v>
      </c>
      <c r="E442" s="13" t="s">
        <v>632</v>
      </c>
      <c r="F442" s="15"/>
      <c r="G442" s="15" t="s">
        <v>630</v>
      </c>
      <c r="H442" s="183" t="s">
        <v>631</v>
      </c>
      <c r="I442" s="207"/>
    </row>
    <row r="443" spans="1:8" ht="12.75">
      <c r="A443" s="134" t="s">
        <v>637</v>
      </c>
      <c r="B443" s="163">
        <v>60</v>
      </c>
      <c r="C443" s="69" t="s">
        <v>12</v>
      </c>
      <c r="D443" s="29">
        <v>850</v>
      </c>
      <c r="F443" t="s">
        <v>696</v>
      </c>
      <c r="G443" s="135" t="s">
        <v>722</v>
      </c>
      <c r="H443" s="222">
        <v>8668431</v>
      </c>
    </row>
    <row r="444" spans="1:9" ht="12.75">
      <c r="A444" s="13"/>
      <c r="B444" s="156"/>
      <c r="C444" s="6"/>
      <c r="D444" s="11"/>
      <c r="E444" s="13"/>
      <c r="F444" s="15"/>
      <c r="G444" s="15"/>
      <c r="H444" s="183"/>
      <c r="I444" s="207"/>
    </row>
    <row r="445" spans="1:10" s="77" customFormat="1" ht="26.25">
      <c r="A445" s="80" t="s">
        <v>517</v>
      </c>
      <c r="B445" s="160"/>
      <c r="C445" s="95"/>
      <c r="D445" s="106"/>
      <c r="E445" s="107"/>
      <c r="F445" s="107"/>
      <c r="G445" s="107"/>
      <c r="H445" s="186"/>
      <c r="I445" s="211"/>
      <c r="J445" s="202"/>
    </row>
    <row r="446" spans="1:9" ht="12.75">
      <c r="A446" s="12" t="s">
        <v>302</v>
      </c>
      <c r="B446" s="164" t="s">
        <v>303</v>
      </c>
      <c r="C446" s="16" t="s">
        <v>241</v>
      </c>
      <c r="D446" s="29" t="s">
        <v>213</v>
      </c>
      <c r="E446" s="13"/>
      <c r="F446" s="15"/>
      <c r="G446" s="15"/>
      <c r="H446" s="179"/>
      <c r="I446" s="200"/>
    </row>
    <row r="447" spans="1:9" ht="12.75">
      <c r="A447" s="12" t="s">
        <v>304</v>
      </c>
      <c r="B447" s="164" t="s">
        <v>303</v>
      </c>
      <c r="C447" s="16" t="s">
        <v>241</v>
      </c>
      <c r="D447" s="29" t="s">
        <v>213</v>
      </c>
      <c r="E447" s="13"/>
      <c r="F447" s="15"/>
      <c r="G447" s="15"/>
      <c r="H447" s="179"/>
      <c r="I447" s="200"/>
    </row>
    <row r="448" spans="1:9" ht="12.75">
      <c r="A448" s="22" t="s">
        <v>305</v>
      </c>
      <c r="B448" s="165">
        <v>0.18</v>
      </c>
      <c r="C448" s="16" t="s">
        <v>241</v>
      </c>
      <c r="D448" s="29" t="s">
        <v>213</v>
      </c>
      <c r="E448" s="13"/>
      <c r="F448" s="15"/>
      <c r="G448" s="15"/>
      <c r="H448" s="179"/>
      <c r="I448" s="200"/>
    </row>
    <row r="449" spans="1:9" ht="12.75">
      <c r="A449" s="12" t="s">
        <v>306</v>
      </c>
      <c r="B449" s="164" t="s">
        <v>303</v>
      </c>
      <c r="C449" s="16" t="s">
        <v>241</v>
      </c>
      <c r="D449" s="29" t="s">
        <v>213</v>
      </c>
      <c r="E449" s="7"/>
      <c r="F449" s="8"/>
      <c r="G449" s="8"/>
      <c r="H449" s="179"/>
      <c r="I449" s="200"/>
    </row>
    <row r="450" spans="1:9" ht="12.75">
      <c r="A450" s="12" t="s">
        <v>307</v>
      </c>
      <c r="B450" s="164" t="s">
        <v>303</v>
      </c>
      <c r="C450" s="16" t="s">
        <v>241</v>
      </c>
      <c r="D450" s="29" t="s">
        <v>213</v>
      </c>
      <c r="E450" s="7"/>
      <c r="F450" s="8"/>
      <c r="G450" s="8"/>
      <c r="H450" s="179"/>
      <c r="I450" s="200"/>
    </row>
    <row r="451" spans="1:9" ht="12.75">
      <c r="A451" s="12" t="s">
        <v>308</v>
      </c>
      <c r="B451" s="164" t="s">
        <v>303</v>
      </c>
      <c r="C451" s="16" t="s">
        <v>241</v>
      </c>
      <c r="D451" s="29" t="s">
        <v>213</v>
      </c>
      <c r="E451" s="7"/>
      <c r="F451" s="7"/>
      <c r="G451" s="7"/>
      <c r="H451" s="180"/>
      <c r="I451" s="194"/>
    </row>
    <row r="452" spans="1:9" ht="12.75">
      <c r="A452" s="12" t="s">
        <v>309</v>
      </c>
      <c r="B452" s="164" t="s">
        <v>303</v>
      </c>
      <c r="C452" s="16" t="s">
        <v>241</v>
      </c>
      <c r="D452" s="29" t="s">
        <v>213</v>
      </c>
      <c r="E452" s="7"/>
      <c r="F452" s="7"/>
      <c r="G452" s="7"/>
      <c r="H452" s="180"/>
      <c r="I452" s="194"/>
    </row>
    <row r="453" spans="1:9" ht="12.75">
      <c r="A453" s="12" t="s">
        <v>310</v>
      </c>
      <c r="B453" s="164" t="s">
        <v>303</v>
      </c>
      <c r="C453" s="16" t="s">
        <v>241</v>
      </c>
      <c r="D453" s="29" t="s">
        <v>213</v>
      </c>
      <c r="E453" s="7"/>
      <c r="F453" s="7"/>
      <c r="G453" s="7"/>
      <c r="H453" s="180"/>
      <c r="I453" s="194"/>
    </row>
    <row r="454" spans="1:9" ht="12.75">
      <c r="A454" s="12" t="s">
        <v>311</v>
      </c>
      <c r="B454" s="164" t="s">
        <v>303</v>
      </c>
      <c r="C454" s="16" t="s">
        <v>241</v>
      </c>
      <c r="D454" s="29" t="s">
        <v>213</v>
      </c>
      <c r="E454" s="7"/>
      <c r="F454" s="7"/>
      <c r="G454" s="7"/>
      <c r="H454" s="180"/>
      <c r="I454" s="194"/>
    </row>
    <row r="455" spans="1:9" ht="12.75">
      <c r="A455" s="12" t="s">
        <v>312</v>
      </c>
      <c r="B455" s="164" t="s">
        <v>303</v>
      </c>
      <c r="C455" s="16" t="s">
        <v>241</v>
      </c>
      <c r="D455" s="29" t="s">
        <v>213</v>
      </c>
      <c r="E455" s="7"/>
      <c r="F455" s="7"/>
      <c r="G455" s="7"/>
      <c r="H455" s="180"/>
      <c r="I455" s="194"/>
    </row>
    <row r="456" spans="1:9" ht="12.75">
      <c r="A456" s="12" t="s">
        <v>313</v>
      </c>
      <c r="B456" s="164" t="s">
        <v>303</v>
      </c>
      <c r="C456" s="16" t="s">
        <v>241</v>
      </c>
      <c r="D456" s="29" t="s">
        <v>213</v>
      </c>
      <c r="E456" s="7"/>
      <c r="F456" s="7"/>
      <c r="G456" s="7"/>
      <c r="H456" s="180"/>
      <c r="I456" s="194"/>
    </row>
    <row r="457" spans="1:9" ht="12.75">
      <c r="A457" s="12" t="s">
        <v>314</v>
      </c>
      <c r="B457" s="164" t="s">
        <v>303</v>
      </c>
      <c r="C457" s="16" t="s">
        <v>241</v>
      </c>
      <c r="D457" s="29" t="s">
        <v>213</v>
      </c>
      <c r="E457" s="7"/>
      <c r="F457" s="7"/>
      <c r="G457" s="7"/>
      <c r="H457" s="180"/>
      <c r="I457" s="194"/>
    </row>
    <row r="458" spans="1:9" ht="12.75">
      <c r="A458" s="12" t="s">
        <v>315</v>
      </c>
      <c r="B458" s="164" t="s">
        <v>303</v>
      </c>
      <c r="C458" s="16" t="s">
        <v>241</v>
      </c>
      <c r="D458" s="29" t="s">
        <v>213</v>
      </c>
      <c r="E458" s="7"/>
      <c r="F458" s="7"/>
      <c r="G458" s="7"/>
      <c r="H458" s="180"/>
      <c r="I458" s="194"/>
    </row>
    <row r="459" spans="1:9" ht="12.75">
      <c r="A459" s="12" t="s">
        <v>316</v>
      </c>
      <c r="B459" s="164" t="s">
        <v>303</v>
      </c>
      <c r="C459" s="16" t="s">
        <v>241</v>
      </c>
      <c r="D459" s="29" t="s">
        <v>213</v>
      </c>
      <c r="E459" s="7"/>
      <c r="F459" s="7"/>
      <c r="G459" s="7"/>
      <c r="H459" s="180"/>
      <c r="I459" s="194"/>
    </row>
    <row r="460" spans="1:9" ht="12.75">
      <c r="A460" s="12" t="s">
        <v>317</v>
      </c>
      <c r="B460" s="164" t="s">
        <v>303</v>
      </c>
      <c r="C460" s="16" t="s">
        <v>241</v>
      </c>
      <c r="D460" s="29" t="s">
        <v>213</v>
      </c>
      <c r="E460" s="7"/>
      <c r="F460" s="7"/>
      <c r="G460" s="7"/>
      <c r="H460" s="180"/>
      <c r="I460" s="194"/>
    </row>
    <row r="461" spans="1:9" ht="12.75">
      <c r="A461" s="12" t="s">
        <v>318</v>
      </c>
      <c r="B461" s="164" t="s">
        <v>303</v>
      </c>
      <c r="C461" s="16" t="s">
        <v>241</v>
      </c>
      <c r="D461" s="29" t="s">
        <v>213</v>
      </c>
      <c r="E461" s="7"/>
      <c r="F461" s="7"/>
      <c r="G461" s="7"/>
      <c r="H461" s="180"/>
      <c r="I461" s="194"/>
    </row>
    <row r="462" spans="1:9" ht="12.75">
      <c r="A462" s="12" t="s">
        <v>319</v>
      </c>
      <c r="B462" s="164" t="s">
        <v>303</v>
      </c>
      <c r="C462" s="16" t="s">
        <v>241</v>
      </c>
      <c r="D462" s="29" t="s">
        <v>213</v>
      </c>
      <c r="E462" s="7"/>
      <c r="F462" s="7"/>
      <c r="G462" s="7"/>
      <c r="H462" s="180"/>
      <c r="I462" s="194"/>
    </row>
    <row r="463" spans="1:9" ht="12.75">
      <c r="A463" s="12" t="s">
        <v>320</v>
      </c>
      <c r="B463" s="164" t="s">
        <v>303</v>
      </c>
      <c r="C463" s="40" t="s">
        <v>12</v>
      </c>
      <c r="D463" s="29" t="s">
        <v>213</v>
      </c>
      <c r="E463" s="31"/>
      <c r="F463" s="7"/>
      <c r="G463" s="31"/>
      <c r="H463" s="177"/>
      <c r="I463" s="194"/>
    </row>
    <row r="464" spans="1:9" ht="12.75">
      <c r="A464" s="12" t="s">
        <v>321</v>
      </c>
      <c r="B464" s="164" t="s">
        <v>303</v>
      </c>
      <c r="C464" s="16" t="s">
        <v>241</v>
      </c>
      <c r="D464" s="29" t="s">
        <v>213</v>
      </c>
      <c r="E464" s="7"/>
      <c r="F464" s="7"/>
      <c r="G464" s="7"/>
      <c r="H464" s="180"/>
      <c r="I464" s="194"/>
    </row>
    <row r="465" spans="1:9" ht="12.75">
      <c r="A465" s="12" t="s">
        <v>322</v>
      </c>
      <c r="B465" s="164">
        <v>185</v>
      </c>
      <c r="C465" s="16" t="s">
        <v>241</v>
      </c>
      <c r="D465" s="29">
        <v>24500</v>
      </c>
      <c r="E465" s="7"/>
      <c r="F465" s="7"/>
      <c r="G465" s="7"/>
      <c r="H465" s="180"/>
      <c r="I465" s="194"/>
    </row>
    <row r="466" spans="1:9" ht="12.75">
      <c r="A466" s="12" t="s">
        <v>323</v>
      </c>
      <c r="B466" s="164">
        <v>39.5</v>
      </c>
      <c r="C466" s="16" t="s">
        <v>241</v>
      </c>
      <c r="D466" s="29">
        <v>22500</v>
      </c>
      <c r="E466" s="7"/>
      <c r="F466" s="7"/>
      <c r="G466" s="7"/>
      <c r="H466" s="180"/>
      <c r="I466" s="194"/>
    </row>
    <row r="467" spans="1:9" ht="12.75">
      <c r="A467" s="12" t="s">
        <v>324</v>
      </c>
      <c r="B467" s="164" t="s">
        <v>303</v>
      </c>
      <c r="C467" s="16" t="s">
        <v>241</v>
      </c>
      <c r="D467" s="29">
        <v>19800</v>
      </c>
      <c r="E467" s="7"/>
      <c r="F467" s="7"/>
      <c r="G467" s="7"/>
      <c r="H467" s="180"/>
      <c r="I467" s="194"/>
    </row>
    <row r="468" spans="1:9" ht="12.75">
      <c r="A468" s="13"/>
      <c r="B468" s="156"/>
      <c r="C468" s="16"/>
      <c r="D468" s="11"/>
      <c r="E468" s="7"/>
      <c r="F468" s="7"/>
      <c r="G468" s="7"/>
      <c r="H468" s="180"/>
      <c r="I468" s="194"/>
    </row>
    <row r="469" spans="1:9" ht="12.75">
      <c r="A469" s="13"/>
      <c r="B469" s="156"/>
      <c r="C469" s="16"/>
      <c r="D469" s="11"/>
      <c r="E469" s="7"/>
      <c r="F469" s="7"/>
      <c r="G469" s="7"/>
      <c r="H469" s="180"/>
      <c r="I469" s="194"/>
    </row>
    <row r="470" spans="1:10" s="77" customFormat="1" ht="26.25">
      <c r="A470" s="80" t="s">
        <v>325</v>
      </c>
      <c r="B470" s="166"/>
      <c r="C470" s="95"/>
      <c r="D470" s="106"/>
      <c r="E470" s="96"/>
      <c r="F470" s="96"/>
      <c r="G470" s="96"/>
      <c r="H470" s="186"/>
      <c r="I470" s="211"/>
      <c r="J470" s="202"/>
    </row>
    <row r="471" spans="1:9" ht="12.75">
      <c r="A471" s="23" t="s">
        <v>326</v>
      </c>
      <c r="B471" s="164" t="s">
        <v>303</v>
      </c>
      <c r="C471" s="16" t="s">
        <v>241</v>
      </c>
      <c r="D471" s="28" t="s">
        <v>213</v>
      </c>
      <c r="E471" s="7"/>
      <c r="F471" s="7"/>
      <c r="G471" s="7"/>
      <c r="H471" s="180"/>
      <c r="I471" s="194"/>
    </row>
    <row r="472" spans="1:9" ht="12.75">
      <c r="A472" s="23" t="s">
        <v>327</v>
      </c>
      <c r="B472" s="164" t="s">
        <v>303</v>
      </c>
      <c r="C472" s="16" t="s">
        <v>241</v>
      </c>
      <c r="D472" s="28" t="s">
        <v>213</v>
      </c>
      <c r="E472" s="7"/>
      <c r="F472" s="7"/>
      <c r="G472" s="7"/>
      <c r="H472" s="180"/>
      <c r="I472" s="194"/>
    </row>
    <row r="473" spans="1:9" ht="12.75">
      <c r="A473" s="23" t="s">
        <v>328</v>
      </c>
      <c r="B473" s="164" t="s">
        <v>303</v>
      </c>
      <c r="C473" s="16" t="s">
        <v>241</v>
      </c>
      <c r="D473" s="28" t="s">
        <v>213</v>
      </c>
      <c r="E473" s="7"/>
      <c r="F473" s="7"/>
      <c r="G473" s="7"/>
      <c r="H473" s="180"/>
      <c r="I473" s="194"/>
    </row>
    <row r="474" spans="1:9" ht="12.75">
      <c r="A474" s="23" t="s">
        <v>329</v>
      </c>
      <c r="B474" s="164" t="s">
        <v>303</v>
      </c>
      <c r="C474" s="16" t="s">
        <v>241</v>
      </c>
      <c r="D474" s="28" t="s">
        <v>213</v>
      </c>
      <c r="E474" s="7"/>
      <c r="F474" s="7"/>
      <c r="G474" s="7"/>
      <c r="H474" s="180"/>
      <c r="I474" s="194"/>
    </row>
    <row r="475" spans="1:9" ht="12.75">
      <c r="A475" s="23" t="s">
        <v>330</v>
      </c>
      <c r="B475" s="164" t="s">
        <v>303</v>
      </c>
      <c r="C475" s="16" t="s">
        <v>241</v>
      </c>
      <c r="D475" s="28" t="s">
        <v>213</v>
      </c>
      <c r="E475" s="7"/>
      <c r="F475" s="7"/>
      <c r="G475" s="7"/>
      <c r="H475" s="180"/>
      <c r="I475" s="194"/>
    </row>
    <row r="476" spans="1:9" ht="12.75">
      <c r="A476" s="23" t="s">
        <v>331</v>
      </c>
      <c r="B476" s="164" t="s">
        <v>303</v>
      </c>
      <c r="C476" s="16" t="s">
        <v>241</v>
      </c>
      <c r="D476" s="29">
        <v>55000</v>
      </c>
      <c r="E476" s="31" t="s">
        <v>389</v>
      </c>
      <c r="F476" s="7"/>
      <c r="G476" s="7"/>
      <c r="H476" s="180"/>
      <c r="I476" s="194"/>
    </row>
    <row r="477" spans="1:9" ht="12.75">
      <c r="A477" s="23" t="s">
        <v>332</v>
      </c>
      <c r="B477" s="164">
        <v>0</v>
      </c>
      <c r="C477" s="16" t="s">
        <v>241</v>
      </c>
      <c r="D477" s="29">
        <v>45000</v>
      </c>
      <c r="E477" s="7"/>
      <c r="F477" s="7"/>
      <c r="G477" s="7"/>
      <c r="H477" s="180"/>
      <c r="I477" s="194"/>
    </row>
    <row r="478" spans="1:9" ht="12.75">
      <c r="A478" s="24"/>
      <c r="B478" s="152"/>
      <c r="C478" s="25"/>
      <c r="D478" s="11"/>
      <c r="E478" s="7"/>
      <c r="F478" s="7"/>
      <c r="G478" s="7"/>
      <c r="H478" s="180"/>
      <c r="I478" s="194"/>
    </row>
    <row r="480" spans="1:10" s="77" customFormat="1" ht="26.25">
      <c r="A480" s="80" t="s">
        <v>333</v>
      </c>
      <c r="B480" s="166"/>
      <c r="C480" s="95"/>
      <c r="D480" s="106"/>
      <c r="E480" s="96"/>
      <c r="F480" s="96"/>
      <c r="G480" s="96"/>
      <c r="H480" s="186"/>
      <c r="I480" s="211"/>
      <c r="J480" s="202"/>
    </row>
  </sheetData>
  <sheetProtection/>
  <hyperlinks>
    <hyperlink ref="F1" r:id="rId1" display="http://www.ural-metall.com/"/>
  </hyperlinks>
  <printOptions/>
  <pageMargins left="0.3937007874015748" right="0.3937007874015748" top="0.3937007874015748" bottom="0.3937007874015748" header="0.5118110236220472" footer="0.5118110236220472"/>
  <pageSetup fitToHeight="10" fitToWidth="1" horizontalDpi="600" verticalDpi="6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2014-12-10T07:15:20Z</cp:lastPrinted>
  <dcterms:created xsi:type="dcterms:W3CDTF">2014-10-22T14:59:17Z</dcterms:created>
  <dcterms:modified xsi:type="dcterms:W3CDTF">2014-12-13T15:54:13Z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